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ngebote" sheetId="2" state="visible" r:id="rId2"/>
    <sheet xmlns:r="http://schemas.openxmlformats.org/officeDocument/2006/relationships" name="Parameter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.##0,00 [$€-407]"/>
    <numFmt numFmtId="166" formatCode="0,0%"/>
    <numFmt numFmtId="167" formatCode="0,0 &quot;Tage&quot;"/>
    <numFmt numFmtId="168" formatCode="0 &quot;Tage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D26"/>
      <sz val="10"/>
    </font>
    <font>
      <name val="Calibri"/>
      <b val="1"/>
      <color rgb="001F2D26"/>
      <sz val="10"/>
    </font>
  </fonts>
  <fills count="9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E5F2EA"/>
      </patternFill>
    </fill>
    <fill>
      <patternFill patternType="solid">
        <fgColor rgb="00E7E6E6"/>
      </patternFill>
    </fill>
    <fill>
      <patternFill patternType="solid">
        <fgColor rgb="00B56A2D"/>
      </patternFill>
    </fill>
    <fill>
      <patternFill patternType="solid">
        <fgColor rgb="00FFFFFF"/>
      </patternFill>
    </fill>
    <fill>
      <patternFill patternType="solid">
        <fgColor rgb="00F3F7F4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65" fontId="4" fillId="8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0" fontId="3" fillId="5" borderId="0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right" vertical="center"/>
    </xf>
    <xf numFmtId="165" fontId="4" fillId="8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6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2F6B4F"/>
        <sz val="10"/>
      </font>
      <fill>
        <patternFill patternType="solid">
          <fgColor rgb="00D9EAD3"/>
        </patternFill>
      </fill>
    </dxf>
    <dxf>
      <font>
        <name val="Calibri"/>
        <b val="1"/>
        <color rgb="001F2D26"/>
        <sz val="10"/>
      </font>
      <fill>
        <patternFill patternType="solid">
          <fgColor rgb="00FFE699"/>
        </patternFill>
      </fill>
    </dxf>
    <dxf>
      <font>
        <name val="Calibri"/>
        <color rgb="001F2D26"/>
        <sz val="10"/>
      </font>
      <fill>
        <patternFill patternType="solid">
          <fgColor rgb="00DDEBF7"/>
        </patternFill>
      </fill>
    </dxf>
    <dxf>
      <font>
        <name val="Calibri"/>
        <color rgb="001F2D26"/>
        <sz val="10"/>
      </font>
      <fill>
        <patternFill patternType="solid">
          <fgColor rgb="00D9D9D9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Angebote nach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'Übersicht'!E4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'Übersicht'!$D$5:$D$10</f>
            </numRef>
          </cat>
          <val>
            <numRef>
              <f>'Übersicht'!$E$5:$E$10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ngebote" displayName="tblAngebote" ref="A4:R124" headerRowCount="1">
  <autoFilter ref="A4:R124"/>
  <tableColumns count="18">
    <tableColumn id="1" name="Angebots-ID"/>
    <tableColumn id="2" name="Versanddatum"/>
    <tableColumn id="3" name="Interessent/Firma"/>
    <tableColumn id="4" name="Objekt/Projekt"/>
    <tableColumn id="5" name="Leistungsart"/>
    <tableColumn id="6" name="Angebotswert netto (€)"/>
    <tableColumn id="7" name="Status"/>
    <tableColumn id="8" name="Reaktion"/>
    <tableColumn id="9" name="Nächstes Nachfassdatum"/>
    <tableColumn id="10" name="Letzter Kontakt"/>
    <tableColumn id="11" name="Entscheidungsdatum"/>
    <tableColumn id="12" name="Abschlussgrund"/>
    <tableColumn id="13" name="Nächster Schritt / Notiz"/>
    <tableColumn id="14" name="Zuständige Rolle"/>
    <tableColumn id="15" name="Tage offen"/>
    <tableColumn id="16" name="Nachfasshinweis"/>
    <tableColumn id="17" name="Gewonnener Wert netto (€)"/>
    <tableColumn id="18" name="Datenprüfun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6"/>
  <sheetViews>
    <sheetView showGridLines="0" workbookViewId="0">
      <selection activeCell="A1" sqref="A1"/>
    </sheetView>
  </sheetViews>
  <sheetFormatPr baseColWidth="8" defaultRowHeight="15"/>
  <cols>
    <col width="51" customWidth="1" min="1" max="1"/>
    <col width="21" customWidth="1" min="2" max="2"/>
    <col width="20" customWidth="1" min="3" max="3"/>
    <col width="20" customWidth="1" min="4" max="4"/>
    <col width="14" customWidth="1" min="5" max="5"/>
    <col width="16" customWidth="1" min="6" max="6"/>
    <col width="22" customWidth="1" min="7" max="7"/>
    <col width="14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 ht="28" customHeight="1">
      <c r="A1" s="1" t="inlineStr">
        <is>
          <t>Angebotsnachverfolgung – Übersicht</t>
        </is>
      </c>
    </row>
    <row r="2" ht="24" customHeight="1">
      <c r="A2" s="2" t="inlineStr">
        <is>
          <t>Auswertungsbeginn</t>
        </is>
      </c>
      <c r="B2" s="31">
        <f>'Parameter'!$B$4</f>
        <v/>
      </c>
      <c r="C2" s="2" t="inlineStr">
        <is>
          <t>Auswertungsende</t>
        </is>
      </c>
      <c r="D2" s="31">
        <f>'Parameter'!$B$5</f>
        <v/>
      </c>
      <c r="E2" s="2" t="inlineStr">
        <is>
          <t>Stichtag</t>
        </is>
      </c>
      <c r="F2" s="31">
        <f>'Parameter'!$B$2</f>
        <v/>
      </c>
    </row>
    <row r="3"/>
    <row r="4" ht="24" customHeight="1">
      <c r="A4" s="4" t="inlineStr">
        <is>
          <t>Kennzahl</t>
        </is>
      </c>
      <c r="B4" s="4" t="inlineStr">
        <is>
          <t>Wert</t>
        </is>
      </c>
      <c r="D4" s="4" t="inlineStr">
        <is>
          <t>Status</t>
        </is>
      </c>
      <c r="E4" s="4" t="inlineStr">
        <is>
          <t>Anzahl</t>
        </is>
      </c>
      <c r="G4" s="4" t="inlineStr">
        <is>
          <t>Verlustgrund</t>
        </is>
      </c>
      <c r="H4" s="4" t="inlineStr">
        <is>
          <t>Anzahl</t>
        </is>
      </c>
    </row>
    <row r="5" ht="24" customHeight="1">
      <c r="A5" s="5" t="inlineStr">
        <is>
          <t>Anzahl Angebote</t>
        </is>
      </c>
      <c r="B5" s="6">
        <f>COUNTIFS(Angebote!$A$5:$A$124,"&lt;&gt;",Angebote!$B$5:$B$124,"&gt;="&amp;'Parameter'!$B$4,Angebote!$B$5:$B$124,"&lt;="&amp;'Parameter'!$B$5)</f>
        <v/>
      </c>
      <c r="D5" s="5" t="inlineStr">
        <is>
          <t>Versandt</t>
        </is>
      </c>
      <c r="E5" s="7">
        <f>COUNTIFS(Angebote!$B$5:$B$124,"&gt;="&amp;'Parameter'!$B$4,Angebote!$B$5:$B$124,"&lt;="&amp;'Parameter'!$B$5,Angebote!$G$5:$G$124,D5)</f>
        <v/>
      </c>
      <c r="G5" s="5" t="inlineStr">
        <is>
          <t>Preis</t>
        </is>
      </c>
      <c r="H5" s="7">
        <f>COUNTIFS(Angebote!$B$5:$B$124,"&gt;="&amp;'Parameter'!$B$4,Angebote!$B$5:$B$124,"&lt;="&amp;'Parameter'!$B$5,Angebote!$G$5:$G$124,"Verloren",Angebote!$L$5:$L$124,G5)</f>
        <v/>
      </c>
    </row>
    <row r="6" ht="24" customHeight="1">
      <c r="A6" s="8" t="inlineStr">
        <is>
          <t>Angebotsvolumen netto</t>
        </is>
      </c>
      <c r="B6" s="32">
        <f>SUMIFS(Angebote!$F$5:$F$124,Angebote!$B$5:$B$124,"&gt;="&amp;'Parameter'!$B$4,Angebote!$B$5:$B$124,"&lt;="&amp;'Parameter'!$B$5)</f>
        <v/>
      </c>
      <c r="D6" s="8" t="inlineStr">
        <is>
          <t>Nachfassen</t>
        </is>
      </c>
      <c r="E6" s="10">
        <f>COUNTIFS(Angebote!$B$5:$B$124,"&gt;="&amp;'Parameter'!$B$4,Angebote!$B$5:$B$124,"&lt;="&amp;'Parameter'!$B$5,Angebote!$G$5:$G$124,D6)</f>
        <v/>
      </c>
      <c r="G6" s="8" t="inlineStr">
        <is>
          <t>Leistungsumfang</t>
        </is>
      </c>
      <c r="H6" s="10">
        <f>COUNTIFS(Angebote!$B$5:$B$124,"&gt;="&amp;'Parameter'!$B$4,Angebote!$B$5:$B$124,"&lt;="&amp;'Parameter'!$B$5,Angebote!$G$5:$G$124,"Verloren",Angebote!$L$5:$L$124,G6)</f>
        <v/>
      </c>
    </row>
    <row r="7" ht="24" customHeight="1">
      <c r="A7" s="5" t="inlineStr">
        <is>
          <t>Offene Angebote</t>
        </is>
      </c>
      <c r="B7" s="6">
        <f>SUM(E5:E7)</f>
        <v/>
      </c>
      <c r="D7" s="5" t="inlineStr">
        <is>
          <t>In Klärung</t>
        </is>
      </c>
      <c r="E7" s="7">
        <f>COUNTIFS(Angebote!$B$5:$B$124,"&gt;="&amp;'Parameter'!$B$4,Angebote!$B$5:$B$124,"&lt;="&amp;'Parameter'!$B$5,Angebote!$G$5:$G$124,D7)</f>
        <v/>
      </c>
      <c r="G7" s="5" t="inlineStr">
        <is>
          <t>Termin</t>
        </is>
      </c>
      <c r="H7" s="7">
        <f>COUNTIFS(Angebote!$B$5:$B$124,"&gt;="&amp;'Parameter'!$B$4,Angebote!$B$5:$B$124,"&lt;="&amp;'Parameter'!$B$5,Angebote!$G$5:$G$124,"Verloren",Angebote!$L$5:$L$124,G7)</f>
        <v/>
      </c>
    </row>
    <row r="8" ht="24" customHeight="1">
      <c r="A8" s="8" t="inlineStr">
        <is>
          <t>Überfällige Nachfassaktionen</t>
        </is>
      </c>
      <c r="B8" s="11">
        <f>COUNTIFS(Angebote!$B$5:$B$124,"&gt;="&amp;'Parameter'!$B$4,Angebote!$B$5:$B$124,"&lt;="&amp;'Parameter'!$B$5,Angebote!$P$5:$P$124,"Überfällig")</f>
        <v/>
      </c>
      <c r="D8" s="8" t="inlineStr">
        <is>
          <t>Gewonnen</t>
        </is>
      </c>
      <c r="E8" s="10">
        <f>COUNTIFS(Angebote!$B$5:$B$124,"&gt;="&amp;'Parameter'!$B$4,Angebote!$B$5:$B$124,"&lt;="&amp;'Parameter'!$B$5,Angebote!$G$5:$G$124,D8)</f>
        <v/>
      </c>
      <c r="G8" s="8" t="inlineStr">
        <is>
          <t>Wettbewerb</t>
        </is>
      </c>
      <c r="H8" s="10">
        <f>COUNTIFS(Angebote!$B$5:$B$124,"&gt;="&amp;'Parameter'!$B$4,Angebote!$B$5:$B$124,"&lt;="&amp;'Parameter'!$B$5,Angebote!$G$5:$G$124,"Verloren",Angebote!$L$5:$L$124,G8)</f>
        <v/>
      </c>
    </row>
    <row r="9" ht="24" customHeight="1">
      <c r="A9" s="5" t="inlineStr">
        <is>
          <t>Gewonnene Angebote</t>
        </is>
      </c>
      <c r="B9" s="6">
        <f>E8</f>
        <v/>
      </c>
      <c r="D9" s="5" t="inlineStr">
        <is>
          <t>Verloren</t>
        </is>
      </c>
      <c r="E9" s="7">
        <f>COUNTIFS(Angebote!$B$5:$B$124,"&gt;="&amp;'Parameter'!$B$4,Angebote!$B$5:$B$124,"&lt;="&amp;'Parameter'!$B$5,Angebote!$G$5:$G$124,D9)</f>
        <v/>
      </c>
      <c r="G9" s="5" t="inlineStr">
        <is>
          <t>Bedarf entfallen</t>
        </is>
      </c>
      <c r="H9" s="7">
        <f>COUNTIFS(Angebote!$B$5:$B$124,"&gt;="&amp;'Parameter'!$B$4,Angebote!$B$5:$B$124,"&lt;="&amp;'Parameter'!$B$5,Angebote!$G$5:$G$124,"Verloren",Angebote!$L$5:$L$124,G9)</f>
        <v/>
      </c>
    </row>
    <row r="10" ht="24" customHeight="1">
      <c r="A10" s="8" t="inlineStr">
        <is>
          <t>Verlorene Angebote</t>
        </is>
      </c>
      <c r="B10" s="11">
        <f>E9</f>
        <v/>
      </c>
      <c r="D10" s="8" t="inlineStr">
        <is>
          <t>Zurückgezogen</t>
        </is>
      </c>
      <c r="E10" s="10">
        <f>COUNTIFS(Angebote!$B$5:$B$124,"&gt;="&amp;'Parameter'!$B$4,Angebote!$B$5:$B$124,"&lt;="&amp;'Parameter'!$B$5,Angebote!$G$5:$G$124,D10)</f>
        <v/>
      </c>
      <c r="G10" s="8" t="inlineStr">
        <is>
          <t>Keine Entscheidung</t>
        </is>
      </c>
      <c r="H10" s="10">
        <f>COUNTIFS(Angebote!$B$5:$B$124,"&gt;="&amp;'Parameter'!$B$4,Angebote!$B$5:$B$124,"&lt;="&amp;'Parameter'!$B$5,Angebote!$G$5:$G$124,"Verloren",Angebote!$L$5:$L$124,G10)</f>
        <v/>
      </c>
    </row>
    <row r="11" ht="24" customHeight="1">
      <c r="A11" s="5" t="inlineStr">
        <is>
          <t>Zurückgezogene Angebote</t>
        </is>
      </c>
      <c r="B11" s="6">
        <f>E10</f>
        <v/>
      </c>
      <c r="G11" s="5" t="inlineStr">
        <is>
          <t>Sonstiges</t>
        </is>
      </c>
      <c r="H11" s="7">
        <f>COUNTIFS(Angebote!$B$5:$B$124,"&gt;="&amp;'Parameter'!$B$4,Angebote!$B$5:$B$124,"&lt;="&amp;'Parameter'!$B$5,Angebote!$G$5:$G$124,"Verloren",Angebote!$L$5:$L$124,G11)</f>
        <v/>
      </c>
    </row>
    <row r="12" ht="24" customHeight="1">
      <c r="A12" s="8" t="inlineStr">
        <is>
          <t>Entschiedene Angebote</t>
        </is>
      </c>
      <c r="B12" s="11">
        <f>B9+B10</f>
        <v/>
      </c>
    </row>
    <row r="13" ht="24" customHeight="1">
      <c r="A13" s="5" t="inlineStr">
        <is>
          <t>Erfolgsquote</t>
        </is>
      </c>
      <c r="B13" s="12">
        <f>IFERROR(B9/B12,0)</f>
        <v/>
      </c>
    </row>
    <row r="14" ht="24" customHeight="1">
      <c r="A14" s="8" t="inlineStr">
        <is>
          <t>Gewonnener Wert netto</t>
        </is>
      </c>
      <c r="B14" s="32">
        <f>SUMIFS(Angebote!$Q$5:$Q$124,Angebote!$B$5:$B$124,"&gt;="&amp;'Parameter'!$B$4,Angebote!$B$5:$B$124,"&lt;="&amp;'Parameter'!$B$5)</f>
        <v/>
      </c>
    </row>
    <row r="15" ht="24" customHeight="1">
      <c r="A15" s="5" t="inlineStr">
        <is>
          <t>Offenes Angebotsvolumen netto</t>
        </is>
      </c>
      <c r="B15" s="33">
        <f>SUMIFS(Angebote!$F$5:$F$124,Angebote!$B$5:$B$124,"&gt;="&amp;'Parameter'!$B$4,Angebote!$B$5:$B$124,"&lt;="&amp;'Parameter'!$B$5,Angebote!$G$5:$G$124,"Versandt")+SUMIFS(Angebote!$F$5:$F$124,Angebote!$B$5:$B$124,"&gt;="&amp;'Parameter'!$B$4,Angebote!$B$5:$B$124,"&lt;="&amp;'Parameter'!$B$5,Angebote!$G$5:$G$124,"Nachfassen")+SUMIFS(Angebote!$F$5:$F$124,Angebote!$B$5:$B$124,"&gt;="&amp;'Parameter'!$B$4,Angebote!$B$5:$B$124,"&lt;="&amp;'Parameter'!$B$5,Angebote!$G$5:$G$124,"In Klärung")</f>
        <v/>
      </c>
    </row>
    <row r="16" ht="34" customHeight="1">
      <c r="A16" s="8" t="inlineStr">
        <is>
          <t>Durchschnittliche Entscheidungsdauer gewonnener Angebote</t>
        </is>
      </c>
      <c r="B16" s="34">
        <f>IFERROR(AVERAGEIFS(Angebote!$O$5:$O$124,Angebote!$B$5:$B$124,"&gt;="&amp;'Parameter'!$B$4,Angebote!$B$5:$B$124,"&lt;="&amp;'Parameter'!$B$5,Angebote!$G$5:$G$124,"Gewonnen"),0)</f>
        <v/>
      </c>
    </row>
  </sheetData>
  <mergeCells count="1">
    <mergeCell ref="A1:Q1"/>
  </mergeCells>
  <conditionalFormatting sqref="B8">
    <cfRule type="expression" priority="1" dxfId="0" stopIfTrue="1">
      <formula>B8&gt;0</formula>
    </cfRule>
  </conditionalFormatting>
  <conditionalFormatting sqref="B13">
    <cfRule type="expression" priority="2" dxfId="1" stopIfTrue="1">
      <formula>B13&gt;='Parameter'!$B$6</formula>
    </cfRule>
    <cfRule type="expression" priority="3" dxfId="0" stopIfTrue="1">
      <formula>B13&lt;'Parameter'!$B$6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1" customWidth="1" min="3" max="3"/>
    <col width="27" customWidth="1" min="4" max="4"/>
    <col width="22" customWidth="1" min="5" max="5"/>
    <col width="22" customWidth="1" min="6" max="6"/>
    <col width="18" customWidth="1" min="7" max="7"/>
    <col width="22" customWidth="1" min="8" max="8"/>
    <col width="21" customWidth="1" min="9" max="9"/>
    <col width="16" customWidth="1" min="10" max="10"/>
    <col width="19" customWidth="1" min="11" max="11"/>
    <col width="22" customWidth="1" min="12" max="12"/>
    <col width="38" customWidth="1" min="13" max="13"/>
    <col width="21" customWidth="1" min="14" max="14"/>
    <col width="13" customWidth="1" min="15" max="15"/>
    <col width="22" customWidth="1" min="16" max="16"/>
    <col width="24" customWidth="1" min="17" max="17"/>
    <col width="37" customWidth="1" min="18" max="18"/>
  </cols>
  <sheetData>
    <row r="1" ht="28" customHeight="1">
      <c r="A1" s="1" t="inlineStr">
        <is>
          <t>Angebotsnachverfolgung Reinigungsfirma</t>
        </is>
      </c>
    </row>
    <row r="2" ht="30" customHeight="1">
      <c r="A2" s="15" t="inlineStr">
        <is>
          <t>Eine Zeile je versandtem Angebot; hellgrüne Zellen sind Eingaben, graue Zellen werden berechnet.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</row>
    <row r="3"/>
    <row r="4" ht="42" customHeight="1">
      <c r="A4" s="4" t="inlineStr">
        <is>
          <t>Angebots-ID</t>
        </is>
      </c>
      <c r="B4" s="4" t="inlineStr">
        <is>
          <t>Versanddatum</t>
        </is>
      </c>
      <c r="C4" s="4" t="inlineStr">
        <is>
          <t>Interessent/Firma</t>
        </is>
      </c>
      <c r="D4" s="4" t="inlineStr">
        <is>
          <t>Objekt/Projekt</t>
        </is>
      </c>
      <c r="E4" s="4" t="inlineStr">
        <is>
          <t>Leistungsart</t>
        </is>
      </c>
      <c r="F4" s="4" t="inlineStr">
        <is>
          <t>Angebotswert netto (€)</t>
        </is>
      </c>
      <c r="G4" s="4" t="inlineStr">
        <is>
          <t>Status</t>
        </is>
      </c>
      <c r="H4" s="4" t="inlineStr">
        <is>
          <t>Reaktion</t>
        </is>
      </c>
      <c r="I4" s="4" t="inlineStr">
        <is>
          <t>Nächstes Nachfassdatum</t>
        </is>
      </c>
      <c r="J4" s="4" t="inlineStr">
        <is>
          <t>Letzter Kontakt</t>
        </is>
      </c>
      <c r="K4" s="4" t="inlineStr">
        <is>
          <t>Entscheidungsdatum</t>
        </is>
      </c>
      <c r="L4" s="4" t="inlineStr">
        <is>
          <t>Abschlussgrund</t>
        </is>
      </c>
      <c r="M4" s="4" t="inlineStr">
        <is>
          <t>Nächster Schritt / Notiz</t>
        </is>
      </c>
      <c r="N4" s="4" t="inlineStr">
        <is>
          <t>Zuständige Rolle</t>
        </is>
      </c>
      <c r="O4" s="4" t="inlineStr">
        <is>
          <t>Tage offen</t>
        </is>
      </c>
      <c r="P4" s="4" t="inlineStr">
        <is>
          <t>Nachfasshinweis</t>
        </is>
      </c>
      <c r="Q4" s="4" t="inlineStr">
        <is>
          <t>Gewonnener Wert netto (€)</t>
        </is>
      </c>
      <c r="R4" s="4" t="inlineStr">
        <is>
          <t>Datenprüfung</t>
        </is>
      </c>
    </row>
    <row r="5" ht="31" customHeight="1">
      <c r="A5" s="16" t="inlineStr">
        <is>
          <t>ANG-0001</t>
        </is>
      </c>
      <c r="B5" s="35" t="n">
        <v>46181</v>
      </c>
      <c r="C5" s="18" t="inlineStr">
        <is>
          <t>Nordlicht Objektbedarf GmbH</t>
        </is>
      </c>
      <c r="D5" s="18" t="inlineStr">
        <is>
          <t>Verwaltungsstandort Nord</t>
        </is>
      </c>
      <c r="E5" s="16" t="inlineStr">
        <is>
          <t>Unterhaltsreinigung</t>
        </is>
      </c>
      <c r="F5" s="36" t="n">
        <v>18400</v>
      </c>
      <c r="G5" s="16" t="inlineStr">
        <is>
          <t>Gewonnen</t>
        </is>
      </c>
      <c r="H5" s="16" t="inlineStr">
        <is>
          <t>Zusage</t>
        </is>
      </c>
      <c r="I5" s="35" t="n">
        <v>46188</v>
      </c>
      <c r="J5" s="35" t="n">
        <v>46191</v>
      </c>
      <c r="K5" s="35" t="n">
        <v>46195</v>
      </c>
      <c r="L5" s="16" t="inlineStr">
        <is>
          <t>Auftrag erteilt</t>
        </is>
      </c>
      <c r="M5" s="18" t="inlineStr">
        <is>
          <t>Übergabe an Einsatzplanung</t>
        </is>
      </c>
      <c r="N5" s="16" t="inlineStr">
        <is>
          <t>Vertrieb</t>
        </is>
      </c>
      <c r="O5" s="20">
        <f>IF(OR(A5="",B5=""),"",IF(OR(G5="Gewonnen",G5="Verloren",G5="Zurückgezogen"),IF(K5="","",MAX(0,K5-B5)),MAX(0,'Parameter'!$B$2-B5)))</f>
        <v/>
      </c>
      <c r="P5" s="21">
        <f>IF(A5="","",IF(OR(G5="Gewonnen",G5="Verloren",G5="Zurückgezogen"),"Abgeschlossen",IF(I5="","Nachfassdatum fehlt",IF(I5&lt;'Parameter'!$B$2,"Überfällig",IF(I5&lt;='Parameter'!$B$2+'Parameter'!$B$3,"Bald fällig","Geplant")))))</f>
        <v/>
      </c>
      <c r="Q5" s="37">
        <f>IF(A5="","",IF(G5="Gewonnen",F5,0))</f>
        <v/>
      </c>
      <c r="R5" s="23">
        <f>IF(A5="","",IF(OR(B5="",C5="",D5="",E5="",F5="",F5&lt;=0,G5="",H5="",N5=""),"Pflichtfeld oder Betrag prüfen",IF(AND(OR(G5="Versandt",G5="Nachfassen",G5="In Klärung"),I5=""),"Nachfassdatum fehlt",IF(AND(OR(G5="Gewonnen",G5="Verloren",G5="Zurückgezogen"),OR(K5="",L5="")),"Abschlussangabe fehlt",IF(AND(NOT(OR(G5="Gewonnen",G5="Verloren",G5="Zurückgezogen")),OR(K5&lt;&gt;"",L5&lt;&gt;"")),"Abschlussangabe bei offenem Status",IF(OR(AND(G5="Gewonnen",L5&lt;&gt;"Auftrag erteilt"),AND(G5="Verloren",OR(L5="Auftrag erteilt",L5="Anbieter-Rückzug")),AND(G5="Zurückgezogen",L5="Auftrag erteilt")),"Status und Abschlussgrund prüfen",IF(OR(AND(I5&lt;&gt;"",I5&lt;B5),AND(J5&lt;&gt;"",J5&lt;B5),AND(K5&lt;&gt;"",K5&lt;B5)),"Datum vor Versand","OK")))))))</f>
        <v/>
      </c>
    </row>
    <row r="6" ht="31" customHeight="1">
      <c r="A6" s="16" t="inlineStr">
        <is>
          <t>ANG-0002</t>
        </is>
      </c>
      <c r="B6" s="35" t="n">
        <v>46192</v>
      </c>
      <c r="C6" s="18" t="inlineStr">
        <is>
          <t>Elbwinkel Lagertechnik GmbH</t>
        </is>
      </c>
      <c r="D6" s="18" t="inlineStr">
        <is>
          <t>Lagerhalle West</t>
        </is>
      </c>
      <c r="E6" s="16" t="inlineStr">
        <is>
          <t>Grundreinigung</t>
        </is>
      </c>
      <c r="F6" s="36" t="n">
        <v>7250</v>
      </c>
      <c r="G6" s="16" t="inlineStr">
        <is>
          <t>Verloren</t>
        </is>
      </c>
      <c r="H6" s="16" t="inlineStr">
        <is>
          <t>Absage</t>
        </is>
      </c>
      <c r="I6" s="35" t="n">
        <v>46199</v>
      </c>
      <c r="J6" s="35" t="n">
        <v>46204</v>
      </c>
      <c r="K6" s="35" t="n">
        <v>46206</v>
      </c>
      <c r="L6" s="16" t="inlineStr">
        <is>
          <t>Preis</t>
        </is>
      </c>
      <c r="M6" s="18" t="inlineStr">
        <is>
          <t>Abschluss dokumentiert</t>
        </is>
      </c>
      <c r="N6" s="16" t="inlineStr">
        <is>
          <t>Geschäftsleitung</t>
        </is>
      </c>
      <c r="O6" s="20">
        <f>IF(OR(A6="",B6=""),"",IF(OR(G6="Gewonnen",G6="Verloren",G6="Zurückgezogen"),IF(K6="","",MAX(0,K6-B6)),MAX(0,'Parameter'!$B$2-B6)))</f>
        <v/>
      </c>
      <c r="P6" s="21">
        <f>IF(A6="","",IF(OR(G6="Gewonnen",G6="Verloren",G6="Zurückgezogen"),"Abgeschlossen",IF(I6="","Nachfassdatum fehlt",IF(I6&lt;'Parameter'!$B$2,"Überfällig",IF(I6&lt;='Parameter'!$B$2+'Parameter'!$B$3,"Bald fällig","Geplant")))))</f>
        <v/>
      </c>
      <c r="Q6" s="37">
        <f>IF(A6="","",IF(G6="Gewonnen",F6,0))</f>
        <v/>
      </c>
      <c r="R6" s="23">
        <f>IF(A6="","",IF(OR(B6="",C6="",D6="",E6="",F6="",F6&lt;=0,G6="",H6="",N6=""),"Pflichtfeld oder Betrag prüfen",IF(AND(OR(G6="Versandt",G6="Nachfassen",G6="In Klärung"),I6=""),"Nachfassdatum fehlt",IF(AND(OR(G6="Gewonnen",G6="Verloren",G6="Zurückgezogen"),OR(K6="",L6="")),"Abschlussangabe fehlt",IF(AND(NOT(OR(G6="Gewonnen",G6="Verloren",G6="Zurückgezogen")),OR(K6&lt;&gt;"",L6&lt;&gt;"")),"Abschlussangabe bei offenem Status",IF(OR(AND(G6="Gewonnen",L6&lt;&gt;"Auftrag erteilt"),AND(G6="Verloren",OR(L6="Auftrag erteilt",L6="Anbieter-Rückzug")),AND(G6="Zurückgezogen",L6="Auftrag erteilt")),"Status und Abschlussgrund prüfen",IF(OR(AND(I6&lt;&gt;"",I6&lt;B6),AND(J6&lt;&gt;"",J6&lt;B6),AND(K6&lt;&gt;"",K6&lt;B6)),"Datum vor Versand","OK")))))))</f>
        <v/>
      </c>
    </row>
    <row r="7" ht="31" customHeight="1">
      <c r="A7" s="16" t="inlineStr">
        <is>
          <t>ANG-0003</t>
        </is>
      </c>
      <c r="B7" s="35" t="n">
        <v>46218</v>
      </c>
      <c r="C7" s="18" t="inlineStr">
        <is>
          <t>Parkblick Flächenservice KG</t>
        </is>
      </c>
      <c r="D7" s="18" t="inlineStr">
        <is>
          <t>Bürokomplex P3</t>
        </is>
      </c>
      <c r="E7" s="16" t="inlineStr">
        <is>
          <t>Glasreinigung</t>
        </is>
      </c>
      <c r="F7" s="36" t="n">
        <v>4980</v>
      </c>
      <c r="G7" s="16" t="inlineStr">
        <is>
          <t>In Klärung</t>
        </is>
      </c>
      <c r="H7" s="16" t="inlineStr">
        <is>
          <t>Rückfrage</t>
        </is>
      </c>
      <c r="I7" s="35" t="n">
        <v>46277</v>
      </c>
      <c r="J7" s="35" t="n">
        <v>46273</v>
      </c>
      <c r="K7" s="35" t="n"/>
      <c r="L7" s="16" t="n"/>
      <c r="M7" s="18" t="inlineStr">
        <is>
          <t>Kalkulationsfrage beantworten</t>
        </is>
      </c>
      <c r="N7" s="16" t="inlineStr">
        <is>
          <t>Vertrieb</t>
        </is>
      </c>
      <c r="O7" s="20">
        <f>IF(OR(A7="",B7=""),"",IF(OR(G7="Gewonnen",G7="Verloren",G7="Zurückgezogen"),IF(K7="","",MAX(0,K7-B7)),MAX(0,'Parameter'!$B$2-B7)))</f>
        <v/>
      </c>
      <c r="P7" s="21">
        <f>IF(A7="","",IF(OR(G7="Gewonnen",G7="Verloren",G7="Zurückgezogen"),"Abgeschlossen",IF(I7="","Nachfassdatum fehlt",IF(I7&lt;'Parameter'!$B$2,"Überfällig",IF(I7&lt;='Parameter'!$B$2+'Parameter'!$B$3,"Bald fällig","Geplant")))))</f>
        <v/>
      </c>
      <c r="Q7" s="37">
        <f>IF(A7="","",IF(G7="Gewonnen",F7,0))</f>
        <v/>
      </c>
      <c r="R7" s="23">
        <f>IF(A7="","",IF(OR(B7="",C7="",D7="",E7="",F7="",F7&lt;=0,G7="",H7="",N7=""),"Pflichtfeld oder Betrag prüfen",IF(AND(OR(G7="Versandt",G7="Nachfassen",G7="In Klärung"),I7=""),"Nachfassdatum fehlt",IF(AND(OR(G7="Gewonnen",G7="Verloren",G7="Zurückgezogen"),OR(K7="",L7="")),"Abschlussangabe fehlt",IF(AND(NOT(OR(G7="Gewonnen",G7="Verloren",G7="Zurückgezogen")),OR(K7&lt;&gt;"",L7&lt;&gt;"")),"Abschlussangabe bei offenem Status",IF(OR(AND(G7="Gewonnen",L7&lt;&gt;"Auftrag erteilt"),AND(G7="Verloren",OR(L7="Auftrag erteilt",L7="Anbieter-Rückzug")),AND(G7="Zurückgezogen",L7="Auftrag erteilt")),"Status und Abschlussgrund prüfen",IF(OR(AND(I7&lt;&gt;"",I7&lt;B7),AND(J7&lt;&gt;"",J7&lt;B7),AND(K7&lt;&gt;"",K7&lt;B7)),"Datum vor Versand","OK")))))))</f>
        <v/>
      </c>
    </row>
    <row r="8" ht="31" customHeight="1">
      <c r="A8" s="16" t="inlineStr">
        <is>
          <t>ANG-0004</t>
        </is>
      </c>
      <c r="B8" s="35" t="n">
        <v>46236</v>
      </c>
      <c r="C8" s="18" t="inlineStr">
        <is>
          <t>Rheinbogen Praxisbetrieb GmbH</t>
        </is>
      </c>
      <c r="D8" s="18" t="inlineStr">
        <is>
          <t>Praxisflächen Süd</t>
        </is>
      </c>
      <c r="E8" s="16" t="inlineStr">
        <is>
          <t>Unterhaltsreinigung</t>
        </is>
      </c>
      <c r="F8" s="36" t="n">
        <v>31200</v>
      </c>
      <c r="G8" s="16" t="inlineStr">
        <is>
          <t>Nachfassen</t>
        </is>
      </c>
      <c r="H8" s="16" t="inlineStr">
        <is>
          <t>Eingangsbestätigung</t>
        </is>
      </c>
      <c r="I8" s="35" t="n">
        <v>46273</v>
      </c>
      <c r="J8" s="35" t="n">
        <v>46253</v>
      </c>
      <c r="K8" s="35" t="n"/>
      <c r="L8" s="16" t="n"/>
      <c r="M8" s="18" t="inlineStr">
        <is>
          <t>Termin für Rücksprache abstimmen</t>
        </is>
      </c>
      <c r="N8" s="16" t="inlineStr">
        <is>
          <t>Objektleitung</t>
        </is>
      </c>
      <c r="O8" s="20">
        <f>IF(OR(A8="",B8=""),"",IF(OR(G8="Gewonnen",G8="Verloren",G8="Zurückgezogen"),IF(K8="","",MAX(0,K8-B8)),MAX(0,'Parameter'!$B$2-B8)))</f>
        <v/>
      </c>
      <c r="P8" s="21">
        <f>IF(A8="","",IF(OR(G8="Gewonnen",G8="Verloren",G8="Zurückgezogen"),"Abgeschlossen",IF(I8="","Nachfassdatum fehlt",IF(I8&lt;'Parameter'!$B$2,"Überfällig",IF(I8&lt;='Parameter'!$B$2+'Parameter'!$B$3,"Bald fällig","Geplant")))))</f>
        <v/>
      </c>
      <c r="Q8" s="37">
        <f>IF(A8="","",IF(G8="Gewonnen",F8,0))</f>
        <v/>
      </c>
      <c r="R8" s="23">
        <f>IF(A8="","",IF(OR(B8="",C8="",D8="",E8="",F8="",F8&lt;=0,G8="",H8="",N8=""),"Pflichtfeld oder Betrag prüfen",IF(AND(OR(G8="Versandt",G8="Nachfassen",G8="In Klärung"),I8=""),"Nachfassdatum fehlt",IF(AND(OR(G8="Gewonnen",G8="Verloren",G8="Zurückgezogen"),OR(K8="",L8="")),"Abschlussangabe fehlt",IF(AND(NOT(OR(G8="Gewonnen",G8="Verloren",G8="Zurückgezogen")),OR(K8&lt;&gt;"",L8&lt;&gt;"")),"Abschlussangabe bei offenem Status",IF(OR(AND(G8="Gewonnen",L8&lt;&gt;"Auftrag erteilt"),AND(G8="Verloren",OR(L8="Auftrag erteilt",L8="Anbieter-Rückzug")),AND(G8="Zurückgezogen",L8="Auftrag erteilt")),"Status und Abschlussgrund prüfen",IF(OR(AND(I8&lt;&gt;"",I8&lt;B8),AND(J8&lt;&gt;"",J8&lt;B8),AND(K8&lt;&gt;"",K8&lt;B8)),"Datum vor Versand","OK")))))))</f>
        <v/>
      </c>
    </row>
    <row r="9" ht="31" customHeight="1">
      <c r="A9" s="16" t="inlineStr">
        <is>
          <t>ANG-0005</t>
        </is>
      </c>
      <c r="B9" s="35" t="n">
        <v>46254</v>
      </c>
      <c r="C9" s="18" t="inlineStr">
        <is>
          <t>Fichtenhof Handelskontor GmbH</t>
        </is>
      </c>
      <c r="D9" s="18" t="inlineStr">
        <is>
          <t>Filiale Mitte</t>
        </is>
      </c>
      <c r="E9" s="16" t="inlineStr">
        <is>
          <t>Baureinigung</t>
        </is>
      </c>
      <c r="F9" s="36" t="n">
        <v>12600</v>
      </c>
      <c r="G9" s="16" t="inlineStr">
        <is>
          <t>Versandt</t>
        </is>
      </c>
      <c r="H9" s="16" t="inlineStr">
        <is>
          <t>Keine Reaktion</t>
        </is>
      </c>
      <c r="I9" s="35" t="n">
        <v>46279</v>
      </c>
      <c r="J9" s="35" t="n"/>
      <c r="K9" s="35" t="n"/>
      <c r="L9" s="16" t="n"/>
      <c r="M9" s="18" t="inlineStr">
        <is>
          <t>Telefonische Nachfrage</t>
        </is>
      </c>
      <c r="N9" s="16" t="inlineStr">
        <is>
          <t>Vertrieb</t>
        </is>
      </c>
      <c r="O9" s="20">
        <f>IF(OR(A9="",B9=""),"",IF(OR(G9="Gewonnen",G9="Verloren",G9="Zurückgezogen"),IF(K9="","",MAX(0,K9-B9)),MAX(0,'Parameter'!$B$2-B9)))</f>
        <v/>
      </c>
      <c r="P9" s="21">
        <f>IF(A9="","",IF(OR(G9="Gewonnen",G9="Verloren",G9="Zurückgezogen"),"Abgeschlossen",IF(I9="","Nachfassdatum fehlt",IF(I9&lt;'Parameter'!$B$2,"Überfällig",IF(I9&lt;='Parameter'!$B$2+'Parameter'!$B$3,"Bald fällig","Geplant")))))</f>
        <v/>
      </c>
      <c r="Q9" s="37">
        <f>IF(A9="","",IF(G9="Gewonnen",F9,0))</f>
        <v/>
      </c>
      <c r="R9" s="23">
        <f>IF(A9="","",IF(OR(B9="",C9="",D9="",E9="",F9="",F9&lt;=0,G9="",H9="",N9=""),"Pflichtfeld oder Betrag prüfen",IF(AND(OR(G9="Versandt",G9="Nachfassen",G9="In Klärung"),I9=""),"Nachfassdatum fehlt",IF(AND(OR(G9="Gewonnen",G9="Verloren",G9="Zurückgezogen"),OR(K9="",L9="")),"Abschlussangabe fehlt",IF(AND(NOT(OR(G9="Gewonnen",G9="Verloren",G9="Zurückgezogen")),OR(K9&lt;&gt;"",L9&lt;&gt;"")),"Abschlussangabe bei offenem Status",IF(OR(AND(G9="Gewonnen",L9&lt;&gt;"Auftrag erteilt"),AND(G9="Verloren",OR(L9="Auftrag erteilt",L9="Anbieter-Rückzug")),AND(G9="Zurückgezogen",L9="Auftrag erteilt")),"Status und Abschlussgrund prüfen",IF(OR(AND(I9&lt;&gt;"",I9&lt;B9),AND(J9&lt;&gt;"",J9&lt;B9),AND(K9&lt;&gt;"",K9&lt;B9)),"Datum vor Versand","OK")))))))</f>
        <v/>
      </c>
    </row>
    <row r="10" ht="31" customHeight="1">
      <c r="A10" s="16" t="inlineStr">
        <is>
          <t>ANG-0006</t>
        </is>
      </c>
      <c r="B10" s="35" t="n">
        <v>46261</v>
      </c>
      <c r="C10" s="18" t="inlineStr">
        <is>
          <t>Mosaikwerk Lernräume gGmbH</t>
        </is>
      </c>
      <c r="D10" s="18" t="inlineStr">
        <is>
          <t>Schulungszentrum Ost</t>
        </is>
      </c>
      <c r="E10" s="16" t="inlineStr">
        <is>
          <t>Teppichreinigung</t>
        </is>
      </c>
      <c r="F10" s="36" t="n">
        <v>3650</v>
      </c>
      <c r="G10" s="16" t="inlineStr">
        <is>
          <t>Zurückgezogen</t>
        </is>
      </c>
      <c r="H10" s="16" t="inlineStr">
        <is>
          <t>Absage</t>
        </is>
      </c>
      <c r="I10" s="35" t="n">
        <v>46268</v>
      </c>
      <c r="J10" s="35" t="n">
        <v>46269</v>
      </c>
      <c r="K10" s="35" t="n">
        <v>46269</v>
      </c>
      <c r="L10" s="16" t="inlineStr">
        <is>
          <t>Bedarf entfallen</t>
        </is>
      </c>
      <c r="M10" s="18" t="inlineStr">
        <is>
          <t>Kein weiterer Schritt</t>
        </is>
      </c>
      <c r="N10" s="16" t="inlineStr">
        <is>
          <t>Vertrieb</t>
        </is>
      </c>
      <c r="O10" s="20">
        <f>IF(OR(A10="",B10=""),"",IF(OR(G10="Gewonnen",G10="Verloren",G10="Zurückgezogen"),IF(K10="","",MAX(0,K10-B10)),MAX(0,'Parameter'!$B$2-B10)))</f>
        <v/>
      </c>
      <c r="P10" s="21">
        <f>IF(A10="","",IF(OR(G10="Gewonnen",G10="Verloren",G10="Zurückgezogen"),"Abgeschlossen",IF(I10="","Nachfassdatum fehlt",IF(I10&lt;'Parameter'!$B$2,"Überfällig",IF(I10&lt;='Parameter'!$B$2+'Parameter'!$B$3,"Bald fällig","Geplant")))))</f>
        <v/>
      </c>
      <c r="Q10" s="37">
        <f>IF(A10="","",IF(G10="Gewonnen",F10,0))</f>
        <v/>
      </c>
      <c r="R10" s="23">
        <f>IF(A10="","",IF(OR(B10="",C10="",D10="",E10="",F10="",F10&lt;=0,G10="",H10="",N10=""),"Pflichtfeld oder Betrag prüfen",IF(AND(OR(G10="Versandt",G10="Nachfassen",G10="In Klärung"),I10=""),"Nachfassdatum fehlt",IF(AND(OR(G10="Gewonnen",G10="Verloren",G10="Zurückgezogen"),OR(K10="",L10="")),"Abschlussangabe fehlt",IF(AND(NOT(OR(G10="Gewonnen",G10="Verloren",G10="Zurückgezogen")),OR(K10&lt;&gt;"",L10&lt;&gt;"")),"Abschlussangabe bei offenem Status",IF(OR(AND(G10="Gewonnen",L10&lt;&gt;"Auftrag erteilt"),AND(G10="Verloren",OR(L10="Auftrag erteilt",L10="Anbieter-Rückzug")),AND(G10="Zurückgezogen",L10="Auftrag erteilt")),"Status und Abschlussgrund prüfen",IF(OR(AND(I10&lt;&gt;"",I10&lt;B10),AND(J10&lt;&gt;"",J10&lt;B10),AND(K10&lt;&gt;"",K10&lt;B10)),"Datum vor Versand","OK")))))))</f>
        <v/>
      </c>
    </row>
    <row r="11" ht="31" customHeight="1">
      <c r="A11" s="16" t="inlineStr">
        <is>
          <t>ANG-0007</t>
        </is>
      </c>
      <c r="B11" s="35" t="n">
        <v>46266</v>
      </c>
      <c r="C11" s="18" t="inlineStr">
        <is>
          <t>Hafenstern Gerätetechnik GmbH</t>
        </is>
      </c>
      <c r="D11" s="18" t="inlineStr">
        <is>
          <t>Werkstatt 2</t>
        </is>
      </c>
      <c r="E11" s="16" t="inlineStr">
        <is>
          <t>Sonderreinigung</t>
        </is>
      </c>
      <c r="F11" s="36" t="n">
        <v>9400</v>
      </c>
      <c r="G11" s="16" t="inlineStr">
        <is>
          <t>In Klärung</t>
        </is>
      </c>
      <c r="H11" s="16" t="inlineStr">
        <is>
          <t>Verhandlung</t>
        </is>
      </c>
      <c r="I11" s="35" t="n">
        <v>46275</v>
      </c>
      <c r="J11" s="35" t="n">
        <v>46274</v>
      </c>
      <c r="K11" s="35" t="n"/>
      <c r="L11" s="16" t="n"/>
      <c r="M11" s="18" t="inlineStr">
        <is>
          <t>Leistungsumfang anpassen</t>
        </is>
      </c>
      <c r="N11" s="16" t="inlineStr">
        <is>
          <t>Geschäftsleitung</t>
        </is>
      </c>
      <c r="O11" s="20">
        <f>IF(OR(A11="",B11=""),"",IF(OR(G11="Gewonnen",G11="Verloren",G11="Zurückgezogen"),IF(K11="","",MAX(0,K11-B11)),MAX(0,'Parameter'!$B$2-B11)))</f>
        <v/>
      </c>
      <c r="P11" s="21">
        <f>IF(A11="","",IF(OR(G11="Gewonnen",G11="Verloren",G11="Zurückgezogen"),"Abgeschlossen",IF(I11="","Nachfassdatum fehlt",IF(I11&lt;'Parameter'!$B$2,"Überfällig",IF(I11&lt;='Parameter'!$B$2+'Parameter'!$B$3,"Bald fällig","Geplant")))))</f>
        <v/>
      </c>
      <c r="Q11" s="37">
        <f>IF(A11="","",IF(G11="Gewonnen",F11,0))</f>
        <v/>
      </c>
      <c r="R11" s="23">
        <f>IF(A11="","",IF(OR(B11="",C11="",D11="",E11="",F11="",F11&lt;=0,G11="",H11="",N11=""),"Pflichtfeld oder Betrag prüfen",IF(AND(OR(G11="Versandt",G11="Nachfassen",G11="In Klärung"),I11=""),"Nachfassdatum fehlt",IF(AND(OR(G11="Gewonnen",G11="Verloren",G11="Zurückgezogen"),OR(K11="",L11="")),"Abschlussangabe fehlt",IF(AND(NOT(OR(G11="Gewonnen",G11="Verloren",G11="Zurückgezogen")),OR(K11&lt;&gt;"",L11&lt;&gt;"")),"Abschlussangabe bei offenem Status",IF(OR(AND(G11="Gewonnen",L11&lt;&gt;"Auftrag erteilt"),AND(G11="Verloren",OR(L11="Auftrag erteilt",L11="Anbieter-Rückzug")),AND(G11="Zurückgezogen",L11="Auftrag erteilt")),"Status und Abschlussgrund prüfen",IF(OR(AND(I11&lt;&gt;"",I11&lt;B11),AND(J11&lt;&gt;"",J11&lt;B11),AND(K11&lt;&gt;"",K11&lt;B11)),"Datum vor Versand","OK")))))))</f>
        <v/>
      </c>
    </row>
    <row r="12" ht="31" customHeight="1">
      <c r="A12" s="16" t="inlineStr">
        <is>
          <t>ANG-0008</t>
        </is>
      </c>
      <c r="B12" s="35" t="n">
        <v>46268</v>
      </c>
      <c r="C12" s="18" t="inlineStr">
        <is>
          <t>Waldquadrat Verwaltung GmbH</t>
        </is>
      </c>
      <c r="D12" s="18" t="inlineStr">
        <is>
          <t>Büroetage 4</t>
        </is>
      </c>
      <c r="E12" s="16" t="inlineStr">
        <is>
          <t>Unterhaltsreinigung</t>
        </is>
      </c>
      <c r="F12" s="36" t="n">
        <v>22100</v>
      </c>
      <c r="G12" s="16" t="inlineStr">
        <is>
          <t>Gewonnen</t>
        </is>
      </c>
      <c r="H12" s="16" t="inlineStr">
        <is>
          <t>Zusage</t>
        </is>
      </c>
      <c r="I12" s="35" t="n">
        <v>46272</v>
      </c>
      <c r="J12" s="35" t="n">
        <v>46273</v>
      </c>
      <c r="K12" s="35" t="n">
        <v>46274</v>
      </c>
      <c r="L12" s="16" t="inlineStr">
        <is>
          <t>Auftrag erteilt</t>
        </is>
      </c>
      <c r="M12" s="18" t="inlineStr">
        <is>
          <t>Übergabe an Objektleitung</t>
        </is>
      </c>
      <c r="N12" s="16" t="inlineStr">
        <is>
          <t>Objektleitung</t>
        </is>
      </c>
      <c r="O12" s="20">
        <f>IF(OR(A12="",B12=""),"",IF(OR(G12="Gewonnen",G12="Verloren",G12="Zurückgezogen"),IF(K12="","",MAX(0,K12-B12)),MAX(0,'Parameter'!$B$2-B12)))</f>
        <v/>
      </c>
      <c r="P12" s="21">
        <f>IF(A12="","",IF(OR(G12="Gewonnen",G12="Verloren",G12="Zurückgezogen"),"Abgeschlossen",IF(I12="","Nachfassdatum fehlt",IF(I12&lt;'Parameter'!$B$2,"Überfällig",IF(I12&lt;='Parameter'!$B$2+'Parameter'!$B$3,"Bald fällig","Geplant")))))</f>
        <v/>
      </c>
      <c r="Q12" s="37">
        <f>IF(A12="","",IF(G12="Gewonnen",F12,0))</f>
        <v/>
      </c>
      <c r="R12" s="23">
        <f>IF(A12="","",IF(OR(B12="",C12="",D12="",E12="",F12="",F12&lt;=0,G12="",H12="",N12=""),"Pflichtfeld oder Betrag prüfen",IF(AND(OR(G12="Versandt",G12="Nachfassen",G12="In Klärung"),I12=""),"Nachfassdatum fehlt",IF(AND(OR(G12="Gewonnen",G12="Verloren",G12="Zurückgezogen"),OR(K12="",L12="")),"Abschlussangabe fehlt",IF(AND(NOT(OR(G12="Gewonnen",G12="Verloren",G12="Zurückgezogen")),OR(K12&lt;&gt;"",L12&lt;&gt;"")),"Abschlussangabe bei offenem Status",IF(OR(AND(G12="Gewonnen",L12&lt;&gt;"Auftrag erteilt"),AND(G12="Verloren",OR(L12="Auftrag erteilt",L12="Anbieter-Rückzug")),AND(G12="Zurückgezogen",L12="Auftrag erteilt")),"Status und Abschlussgrund prüfen",IF(OR(AND(I12&lt;&gt;"",I12&lt;B12),AND(J12&lt;&gt;"",J12&lt;B12),AND(K12&lt;&gt;"",K12&lt;B12)),"Datum vor Versand","OK")))))))</f>
        <v/>
      </c>
    </row>
    <row r="13" ht="31" customHeight="1">
      <c r="A13" s="16" t="inlineStr">
        <is>
          <t>ANG-0009</t>
        </is>
      </c>
      <c r="B13" s="35" t="n">
        <v>46269</v>
      </c>
      <c r="C13" s="18" t="inlineStr">
        <is>
          <t>Kanalhof Produktion GmbH</t>
        </is>
      </c>
      <c r="D13" s="18" t="inlineStr">
        <is>
          <t>Produktionsbereich A</t>
        </is>
      </c>
      <c r="E13" s="16" t="inlineStr">
        <is>
          <t>Grundreinigung</t>
        </is>
      </c>
      <c r="F13" s="36" t="n">
        <v>15800</v>
      </c>
      <c r="G13" s="16" t="inlineStr">
        <is>
          <t>Verloren</t>
        </is>
      </c>
      <c r="H13" s="16" t="inlineStr">
        <is>
          <t>Absage</t>
        </is>
      </c>
      <c r="I13" s="35" t="n">
        <v>46273</v>
      </c>
      <c r="J13" s="35" t="n">
        <v>46274</v>
      </c>
      <c r="K13" s="35" t="n">
        <v>46275</v>
      </c>
      <c r="L13" s="16" t="inlineStr">
        <is>
          <t>Wettbewerb</t>
        </is>
      </c>
      <c r="M13" s="18" t="inlineStr">
        <is>
          <t>Abschluss dokumentiert</t>
        </is>
      </c>
      <c r="N13" s="16" t="inlineStr">
        <is>
          <t>Vertrieb</t>
        </is>
      </c>
      <c r="O13" s="20">
        <f>IF(OR(A13="",B13=""),"",IF(OR(G13="Gewonnen",G13="Verloren",G13="Zurückgezogen"),IF(K13="","",MAX(0,K13-B13)),MAX(0,'Parameter'!$B$2-B13)))</f>
        <v/>
      </c>
      <c r="P13" s="21">
        <f>IF(A13="","",IF(OR(G13="Gewonnen",G13="Verloren",G13="Zurückgezogen"),"Abgeschlossen",IF(I13="","Nachfassdatum fehlt",IF(I13&lt;'Parameter'!$B$2,"Überfällig",IF(I13&lt;='Parameter'!$B$2+'Parameter'!$B$3,"Bald fällig","Geplant")))))</f>
        <v/>
      </c>
      <c r="Q13" s="37">
        <f>IF(A13="","",IF(G13="Gewonnen",F13,0))</f>
        <v/>
      </c>
      <c r="R13" s="23">
        <f>IF(A13="","",IF(OR(B13="",C13="",D13="",E13="",F13="",F13&lt;=0,G13="",H13="",N13=""),"Pflichtfeld oder Betrag prüfen",IF(AND(OR(G13="Versandt",G13="Nachfassen",G13="In Klärung"),I13=""),"Nachfassdatum fehlt",IF(AND(OR(G13="Gewonnen",G13="Verloren",G13="Zurückgezogen"),OR(K13="",L13="")),"Abschlussangabe fehlt",IF(AND(NOT(OR(G13="Gewonnen",G13="Verloren",G13="Zurückgezogen")),OR(K13&lt;&gt;"",L13&lt;&gt;"")),"Abschlussangabe bei offenem Status",IF(OR(AND(G13="Gewonnen",L13&lt;&gt;"Auftrag erteilt"),AND(G13="Verloren",OR(L13="Auftrag erteilt",L13="Anbieter-Rückzug")),AND(G13="Zurückgezogen",L13="Auftrag erteilt")),"Status und Abschlussgrund prüfen",IF(OR(AND(I13&lt;&gt;"",I13&lt;B13),AND(J13&lt;&gt;"",J13&lt;B13),AND(K13&lt;&gt;"",K13&lt;B13)),"Datum vor Versand","OK")))))))</f>
        <v/>
      </c>
    </row>
    <row r="14" ht="31" customHeight="1">
      <c r="A14" s="16" t="inlineStr">
        <is>
          <t>ANG-0010</t>
        </is>
      </c>
      <c r="B14" s="35" t="n">
        <v>46272</v>
      </c>
      <c r="C14" s="18" t="inlineStr">
        <is>
          <t>Sonnenkamm Kulturhaus GmbH</t>
        </is>
      </c>
      <c r="D14" s="18" t="inlineStr">
        <is>
          <t>Veranstaltungsräume</t>
        </is>
      </c>
      <c r="E14" s="16" t="inlineStr">
        <is>
          <t>Glasreinigung</t>
        </is>
      </c>
      <c r="F14" s="36" t="n">
        <v>5800</v>
      </c>
      <c r="G14" s="16" t="inlineStr">
        <is>
          <t>Versandt</t>
        </is>
      </c>
      <c r="H14" s="16" t="inlineStr">
        <is>
          <t>Keine Reaktion</t>
        </is>
      </c>
      <c r="I14" s="35" t="n"/>
      <c r="J14" s="35" t="n"/>
      <c r="K14" s="35" t="n"/>
      <c r="L14" s="16" t="n"/>
      <c r="M14" s="18" t="inlineStr">
        <is>
          <t>Erstes Nachfassen planen</t>
        </is>
      </c>
      <c r="N14" s="16" t="inlineStr">
        <is>
          <t>Vertrieb</t>
        </is>
      </c>
      <c r="O14" s="20">
        <f>IF(OR(A14="",B14=""),"",IF(OR(G14="Gewonnen",G14="Verloren",G14="Zurückgezogen"),IF(K14="","",MAX(0,K14-B14)),MAX(0,'Parameter'!$B$2-B14)))</f>
        <v/>
      </c>
      <c r="P14" s="21">
        <f>IF(A14="","",IF(OR(G14="Gewonnen",G14="Verloren",G14="Zurückgezogen"),"Abgeschlossen",IF(I14="","Nachfassdatum fehlt",IF(I14&lt;'Parameter'!$B$2,"Überfällig",IF(I14&lt;='Parameter'!$B$2+'Parameter'!$B$3,"Bald fällig","Geplant")))))</f>
        <v/>
      </c>
      <c r="Q14" s="37">
        <f>IF(A14="","",IF(G14="Gewonnen",F14,0))</f>
        <v/>
      </c>
      <c r="R14" s="23">
        <f>IF(A14="","",IF(OR(B14="",C14="",D14="",E14="",F14="",F14&lt;=0,G14="",H14="",N14=""),"Pflichtfeld oder Betrag prüfen",IF(AND(OR(G14="Versandt",G14="Nachfassen",G14="In Klärung"),I14=""),"Nachfassdatum fehlt",IF(AND(OR(G14="Gewonnen",G14="Verloren",G14="Zurückgezogen"),OR(K14="",L14="")),"Abschlussangabe fehlt",IF(AND(NOT(OR(G14="Gewonnen",G14="Verloren",G14="Zurückgezogen")),OR(K14&lt;&gt;"",L14&lt;&gt;"")),"Abschlussangabe bei offenem Status",IF(OR(AND(G14="Gewonnen",L14&lt;&gt;"Auftrag erteilt"),AND(G14="Verloren",OR(L14="Auftrag erteilt",L14="Anbieter-Rückzug")),AND(G14="Zurückgezogen",L14="Auftrag erteilt")),"Status und Abschlussgrund prüfen",IF(OR(AND(I14&lt;&gt;"",I14&lt;B14),AND(J14&lt;&gt;"",J14&lt;B14),AND(K14&lt;&gt;"",K14&lt;B14)),"Datum vor Versand","OK")))))))</f>
        <v/>
      </c>
    </row>
    <row r="15" ht="31" customHeight="1">
      <c r="A15" s="16" t="n"/>
      <c r="B15" s="35" t="n"/>
      <c r="C15" s="18" t="n"/>
      <c r="D15" s="18" t="n"/>
      <c r="E15" s="16" t="n"/>
      <c r="F15" s="36" t="n"/>
      <c r="G15" s="16" t="n"/>
      <c r="H15" s="16" t="n"/>
      <c r="I15" s="35" t="n"/>
      <c r="J15" s="35" t="n"/>
      <c r="K15" s="35" t="n"/>
      <c r="L15" s="16" t="n"/>
      <c r="M15" s="18" t="n"/>
      <c r="N15" s="16" t="n"/>
      <c r="O15" s="20">
        <f>IF(OR(A15="",B15=""),"",IF(OR(G15="Gewonnen",G15="Verloren",G15="Zurückgezogen"),IF(K15="","",MAX(0,K15-B15)),MAX(0,'Parameter'!$B$2-B15)))</f>
        <v/>
      </c>
      <c r="P15" s="21">
        <f>IF(A15="","",IF(OR(G15="Gewonnen",G15="Verloren",G15="Zurückgezogen"),"Abgeschlossen",IF(I15="","Nachfassdatum fehlt",IF(I15&lt;'Parameter'!$B$2,"Überfällig",IF(I15&lt;='Parameter'!$B$2+'Parameter'!$B$3,"Bald fällig","Geplant")))))</f>
        <v/>
      </c>
      <c r="Q15" s="37">
        <f>IF(A15="","",IF(G15="Gewonnen",F15,0))</f>
        <v/>
      </c>
      <c r="R15" s="23">
        <f>IF(A15="","",IF(OR(B15="",C15="",D15="",E15="",F15="",F15&lt;=0,G15="",H15="",N15=""),"Pflichtfeld oder Betrag prüfen",IF(AND(OR(G15="Versandt",G15="Nachfassen",G15="In Klärung"),I15=""),"Nachfassdatum fehlt",IF(AND(OR(G15="Gewonnen",G15="Verloren",G15="Zurückgezogen"),OR(K15="",L15="")),"Abschlussangabe fehlt",IF(AND(NOT(OR(G15="Gewonnen",G15="Verloren",G15="Zurückgezogen")),OR(K15&lt;&gt;"",L15&lt;&gt;"")),"Abschlussangabe bei offenem Status",IF(OR(AND(G15="Gewonnen",L15&lt;&gt;"Auftrag erteilt"),AND(G15="Verloren",OR(L15="Auftrag erteilt",L15="Anbieter-Rückzug")),AND(G15="Zurückgezogen",L15="Auftrag erteilt")),"Status und Abschlussgrund prüfen",IF(OR(AND(I15&lt;&gt;"",I15&lt;B15),AND(J15&lt;&gt;"",J15&lt;B15),AND(K15&lt;&gt;"",K15&lt;B15)),"Datum vor Versand","OK")))))))</f>
        <v/>
      </c>
    </row>
    <row r="16" ht="31" customHeight="1">
      <c r="A16" s="16" t="n"/>
      <c r="B16" s="35" t="n"/>
      <c r="C16" s="18" t="n"/>
      <c r="D16" s="18" t="n"/>
      <c r="E16" s="16" t="n"/>
      <c r="F16" s="36" t="n"/>
      <c r="G16" s="16" t="n"/>
      <c r="H16" s="16" t="n"/>
      <c r="I16" s="35" t="n"/>
      <c r="J16" s="35" t="n"/>
      <c r="K16" s="35" t="n"/>
      <c r="L16" s="16" t="n"/>
      <c r="M16" s="18" t="n"/>
      <c r="N16" s="16" t="n"/>
      <c r="O16" s="20">
        <f>IF(OR(A16="",B16=""),"",IF(OR(G16="Gewonnen",G16="Verloren",G16="Zurückgezogen"),IF(K16="","",MAX(0,K16-B16)),MAX(0,'Parameter'!$B$2-B16)))</f>
        <v/>
      </c>
      <c r="P16" s="21">
        <f>IF(A16="","",IF(OR(G16="Gewonnen",G16="Verloren",G16="Zurückgezogen"),"Abgeschlossen",IF(I16="","Nachfassdatum fehlt",IF(I16&lt;'Parameter'!$B$2,"Überfällig",IF(I16&lt;='Parameter'!$B$2+'Parameter'!$B$3,"Bald fällig","Geplant")))))</f>
        <v/>
      </c>
      <c r="Q16" s="37">
        <f>IF(A16="","",IF(G16="Gewonnen",F16,0))</f>
        <v/>
      </c>
      <c r="R16" s="23">
        <f>IF(A16="","",IF(OR(B16="",C16="",D16="",E16="",F16="",F16&lt;=0,G16="",H16="",N16=""),"Pflichtfeld oder Betrag prüfen",IF(AND(OR(G16="Versandt",G16="Nachfassen",G16="In Klärung"),I16=""),"Nachfassdatum fehlt",IF(AND(OR(G16="Gewonnen",G16="Verloren",G16="Zurückgezogen"),OR(K16="",L16="")),"Abschlussangabe fehlt",IF(AND(NOT(OR(G16="Gewonnen",G16="Verloren",G16="Zurückgezogen")),OR(K16&lt;&gt;"",L16&lt;&gt;"")),"Abschlussangabe bei offenem Status",IF(OR(AND(G16="Gewonnen",L16&lt;&gt;"Auftrag erteilt"),AND(G16="Verloren",OR(L16="Auftrag erteilt",L16="Anbieter-Rückzug")),AND(G16="Zurückgezogen",L16="Auftrag erteilt")),"Status und Abschlussgrund prüfen",IF(OR(AND(I16&lt;&gt;"",I16&lt;B16),AND(J16&lt;&gt;"",J16&lt;B16),AND(K16&lt;&gt;"",K16&lt;B16)),"Datum vor Versand","OK")))))))</f>
        <v/>
      </c>
    </row>
    <row r="17" ht="31" customHeight="1">
      <c r="A17" s="16" t="n"/>
      <c r="B17" s="35" t="n"/>
      <c r="C17" s="18" t="n"/>
      <c r="D17" s="18" t="n"/>
      <c r="E17" s="16" t="n"/>
      <c r="F17" s="36" t="n"/>
      <c r="G17" s="16" t="n"/>
      <c r="H17" s="16" t="n"/>
      <c r="I17" s="35" t="n"/>
      <c r="J17" s="35" t="n"/>
      <c r="K17" s="35" t="n"/>
      <c r="L17" s="16" t="n"/>
      <c r="M17" s="18" t="n"/>
      <c r="N17" s="16" t="n"/>
      <c r="O17" s="20">
        <f>IF(OR(A17="",B17=""),"",IF(OR(G17="Gewonnen",G17="Verloren",G17="Zurückgezogen"),IF(K17="","",MAX(0,K17-B17)),MAX(0,'Parameter'!$B$2-B17)))</f>
        <v/>
      </c>
      <c r="P17" s="21">
        <f>IF(A17="","",IF(OR(G17="Gewonnen",G17="Verloren",G17="Zurückgezogen"),"Abgeschlossen",IF(I17="","Nachfassdatum fehlt",IF(I17&lt;'Parameter'!$B$2,"Überfällig",IF(I17&lt;='Parameter'!$B$2+'Parameter'!$B$3,"Bald fällig","Geplant")))))</f>
        <v/>
      </c>
      <c r="Q17" s="37">
        <f>IF(A17="","",IF(G17="Gewonnen",F17,0))</f>
        <v/>
      </c>
      <c r="R17" s="23">
        <f>IF(A17="","",IF(OR(B17="",C17="",D17="",E17="",F17="",F17&lt;=0,G17="",H17="",N17=""),"Pflichtfeld oder Betrag prüfen",IF(AND(OR(G17="Versandt",G17="Nachfassen",G17="In Klärung"),I17=""),"Nachfassdatum fehlt",IF(AND(OR(G17="Gewonnen",G17="Verloren",G17="Zurückgezogen"),OR(K17="",L17="")),"Abschlussangabe fehlt",IF(AND(NOT(OR(G17="Gewonnen",G17="Verloren",G17="Zurückgezogen")),OR(K17&lt;&gt;"",L17&lt;&gt;"")),"Abschlussangabe bei offenem Status",IF(OR(AND(G17="Gewonnen",L17&lt;&gt;"Auftrag erteilt"),AND(G17="Verloren",OR(L17="Auftrag erteilt",L17="Anbieter-Rückzug")),AND(G17="Zurückgezogen",L17="Auftrag erteilt")),"Status und Abschlussgrund prüfen",IF(OR(AND(I17&lt;&gt;"",I17&lt;B17),AND(J17&lt;&gt;"",J17&lt;B17),AND(K17&lt;&gt;"",K17&lt;B17)),"Datum vor Versand","OK")))))))</f>
        <v/>
      </c>
    </row>
    <row r="18" ht="31" customHeight="1">
      <c r="A18" s="16" t="n"/>
      <c r="B18" s="35" t="n"/>
      <c r="C18" s="18" t="n"/>
      <c r="D18" s="18" t="n"/>
      <c r="E18" s="16" t="n"/>
      <c r="F18" s="36" t="n"/>
      <c r="G18" s="16" t="n"/>
      <c r="H18" s="16" t="n"/>
      <c r="I18" s="35" t="n"/>
      <c r="J18" s="35" t="n"/>
      <c r="K18" s="35" t="n"/>
      <c r="L18" s="16" t="n"/>
      <c r="M18" s="18" t="n"/>
      <c r="N18" s="16" t="n"/>
      <c r="O18" s="20">
        <f>IF(OR(A18="",B18=""),"",IF(OR(G18="Gewonnen",G18="Verloren",G18="Zurückgezogen"),IF(K18="","",MAX(0,K18-B18)),MAX(0,'Parameter'!$B$2-B18)))</f>
        <v/>
      </c>
      <c r="P18" s="21">
        <f>IF(A18="","",IF(OR(G18="Gewonnen",G18="Verloren",G18="Zurückgezogen"),"Abgeschlossen",IF(I18="","Nachfassdatum fehlt",IF(I18&lt;'Parameter'!$B$2,"Überfällig",IF(I18&lt;='Parameter'!$B$2+'Parameter'!$B$3,"Bald fällig","Geplant")))))</f>
        <v/>
      </c>
      <c r="Q18" s="37">
        <f>IF(A18="","",IF(G18="Gewonnen",F18,0))</f>
        <v/>
      </c>
      <c r="R18" s="23">
        <f>IF(A18="","",IF(OR(B18="",C18="",D18="",E18="",F18="",F18&lt;=0,G18="",H18="",N18=""),"Pflichtfeld oder Betrag prüfen",IF(AND(OR(G18="Versandt",G18="Nachfassen",G18="In Klärung"),I18=""),"Nachfassdatum fehlt",IF(AND(OR(G18="Gewonnen",G18="Verloren",G18="Zurückgezogen"),OR(K18="",L18="")),"Abschlussangabe fehlt",IF(AND(NOT(OR(G18="Gewonnen",G18="Verloren",G18="Zurückgezogen")),OR(K18&lt;&gt;"",L18&lt;&gt;"")),"Abschlussangabe bei offenem Status",IF(OR(AND(G18="Gewonnen",L18&lt;&gt;"Auftrag erteilt"),AND(G18="Verloren",OR(L18="Auftrag erteilt",L18="Anbieter-Rückzug")),AND(G18="Zurückgezogen",L18="Auftrag erteilt")),"Status und Abschlussgrund prüfen",IF(OR(AND(I18&lt;&gt;"",I18&lt;B18),AND(J18&lt;&gt;"",J18&lt;B18),AND(K18&lt;&gt;"",K18&lt;B18)),"Datum vor Versand","OK")))))))</f>
        <v/>
      </c>
    </row>
    <row r="19" ht="31" customHeight="1">
      <c r="A19" s="16" t="n"/>
      <c r="B19" s="35" t="n"/>
      <c r="C19" s="18" t="n"/>
      <c r="D19" s="18" t="n"/>
      <c r="E19" s="16" t="n"/>
      <c r="F19" s="36" t="n"/>
      <c r="G19" s="16" t="n"/>
      <c r="H19" s="16" t="n"/>
      <c r="I19" s="35" t="n"/>
      <c r="J19" s="35" t="n"/>
      <c r="K19" s="35" t="n"/>
      <c r="L19" s="16" t="n"/>
      <c r="M19" s="18" t="n"/>
      <c r="N19" s="16" t="n"/>
      <c r="O19" s="20">
        <f>IF(OR(A19="",B19=""),"",IF(OR(G19="Gewonnen",G19="Verloren",G19="Zurückgezogen"),IF(K19="","",MAX(0,K19-B19)),MAX(0,'Parameter'!$B$2-B19)))</f>
        <v/>
      </c>
      <c r="P19" s="21">
        <f>IF(A19="","",IF(OR(G19="Gewonnen",G19="Verloren",G19="Zurückgezogen"),"Abgeschlossen",IF(I19="","Nachfassdatum fehlt",IF(I19&lt;'Parameter'!$B$2,"Überfällig",IF(I19&lt;='Parameter'!$B$2+'Parameter'!$B$3,"Bald fällig","Geplant")))))</f>
        <v/>
      </c>
      <c r="Q19" s="37">
        <f>IF(A19="","",IF(G19="Gewonnen",F19,0))</f>
        <v/>
      </c>
      <c r="R19" s="23">
        <f>IF(A19="","",IF(OR(B19="",C19="",D19="",E19="",F19="",F19&lt;=0,G19="",H19="",N19=""),"Pflichtfeld oder Betrag prüfen",IF(AND(OR(G19="Versandt",G19="Nachfassen",G19="In Klärung"),I19=""),"Nachfassdatum fehlt",IF(AND(OR(G19="Gewonnen",G19="Verloren",G19="Zurückgezogen"),OR(K19="",L19="")),"Abschlussangabe fehlt",IF(AND(NOT(OR(G19="Gewonnen",G19="Verloren",G19="Zurückgezogen")),OR(K19&lt;&gt;"",L19&lt;&gt;"")),"Abschlussangabe bei offenem Status",IF(OR(AND(G19="Gewonnen",L19&lt;&gt;"Auftrag erteilt"),AND(G19="Verloren",OR(L19="Auftrag erteilt",L19="Anbieter-Rückzug")),AND(G19="Zurückgezogen",L19="Auftrag erteilt")),"Status und Abschlussgrund prüfen",IF(OR(AND(I19&lt;&gt;"",I19&lt;B19),AND(J19&lt;&gt;"",J19&lt;B19),AND(K19&lt;&gt;"",K19&lt;B19)),"Datum vor Versand","OK")))))))</f>
        <v/>
      </c>
    </row>
    <row r="20" ht="31" customHeight="1">
      <c r="A20" s="16" t="n"/>
      <c r="B20" s="35" t="n"/>
      <c r="C20" s="18" t="n"/>
      <c r="D20" s="18" t="n"/>
      <c r="E20" s="16" t="n"/>
      <c r="F20" s="36" t="n"/>
      <c r="G20" s="16" t="n"/>
      <c r="H20" s="16" t="n"/>
      <c r="I20" s="35" t="n"/>
      <c r="J20" s="35" t="n"/>
      <c r="K20" s="35" t="n"/>
      <c r="L20" s="16" t="n"/>
      <c r="M20" s="18" t="n"/>
      <c r="N20" s="16" t="n"/>
      <c r="O20" s="20">
        <f>IF(OR(A20="",B20=""),"",IF(OR(G20="Gewonnen",G20="Verloren",G20="Zurückgezogen"),IF(K20="","",MAX(0,K20-B20)),MAX(0,'Parameter'!$B$2-B20)))</f>
        <v/>
      </c>
      <c r="P20" s="21">
        <f>IF(A20="","",IF(OR(G20="Gewonnen",G20="Verloren",G20="Zurückgezogen"),"Abgeschlossen",IF(I20="","Nachfassdatum fehlt",IF(I20&lt;'Parameter'!$B$2,"Überfällig",IF(I20&lt;='Parameter'!$B$2+'Parameter'!$B$3,"Bald fällig","Geplant")))))</f>
        <v/>
      </c>
      <c r="Q20" s="37">
        <f>IF(A20="","",IF(G20="Gewonnen",F20,0))</f>
        <v/>
      </c>
      <c r="R20" s="23">
        <f>IF(A20="","",IF(OR(B20="",C20="",D20="",E20="",F20="",F20&lt;=0,G20="",H20="",N20=""),"Pflichtfeld oder Betrag prüfen",IF(AND(OR(G20="Versandt",G20="Nachfassen",G20="In Klärung"),I20=""),"Nachfassdatum fehlt",IF(AND(OR(G20="Gewonnen",G20="Verloren",G20="Zurückgezogen"),OR(K20="",L20="")),"Abschlussangabe fehlt",IF(AND(NOT(OR(G20="Gewonnen",G20="Verloren",G20="Zurückgezogen")),OR(K20&lt;&gt;"",L20&lt;&gt;"")),"Abschlussangabe bei offenem Status",IF(OR(AND(G20="Gewonnen",L20&lt;&gt;"Auftrag erteilt"),AND(G20="Verloren",OR(L20="Auftrag erteilt",L20="Anbieter-Rückzug")),AND(G20="Zurückgezogen",L20="Auftrag erteilt")),"Status und Abschlussgrund prüfen",IF(OR(AND(I20&lt;&gt;"",I20&lt;B20),AND(J20&lt;&gt;"",J20&lt;B20),AND(K20&lt;&gt;"",K20&lt;B20)),"Datum vor Versand","OK")))))))</f>
        <v/>
      </c>
    </row>
    <row r="21" ht="31" customHeight="1">
      <c r="A21" s="16" t="n"/>
      <c r="B21" s="35" t="n"/>
      <c r="C21" s="18" t="n"/>
      <c r="D21" s="18" t="n"/>
      <c r="E21" s="16" t="n"/>
      <c r="F21" s="36" t="n"/>
      <c r="G21" s="16" t="n"/>
      <c r="H21" s="16" t="n"/>
      <c r="I21" s="35" t="n"/>
      <c r="J21" s="35" t="n"/>
      <c r="K21" s="35" t="n"/>
      <c r="L21" s="16" t="n"/>
      <c r="M21" s="18" t="n"/>
      <c r="N21" s="16" t="n"/>
      <c r="O21" s="20">
        <f>IF(OR(A21="",B21=""),"",IF(OR(G21="Gewonnen",G21="Verloren",G21="Zurückgezogen"),IF(K21="","",MAX(0,K21-B21)),MAX(0,'Parameter'!$B$2-B21)))</f>
        <v/>
      </c>
      <c r="P21" s="21">
        <f>IF(A21="","",IF(OR(G21="Gewonnen",G21="Verloren",G21="Zurückgezogen"),"Abgeschlossen",IF(I21="","Nachfassdatum fehlt",IF(I21&lt;'Parameter'!$B$2,"Überfällig",IF(I21&lt;='Parameter'!$B$2+'Parameter'!$B$3,"Bald fällig","Geplant")))))</f>
        <v/>
      </c>
      <c r="Q21" s="37">
        <f>IF(A21="","",IF(G21="Gewonnen",F21,0))</f>
        <v/>
      </c>
      <c r="R21" s="23">
        <f>IF(A21="","",IF(OR(B21="",C21="",D21="",E21="",F21="",F21&lt;=0,G21="",H21="",N21=""),"Pflichtfeld oder Betrag prüfen",IF(AND(OR(G21="Versandt",G21="Nachfassen",G21="In Klärung"),I21=""),"Nachfassdatum fehlt",IF(AND(OR(G21="Gewonnen",G21="Verloren",G21="Zurückgezogen"),OR(K21="",L21="")),"Abschlussangabe fehlt",IF(AND(NOT(OR(G21="Gewonnen",G21="Verloren",G21="Zurückgezogen")),OR(K21&lt;&gt;"",L21&lt;&gt;"")),"Abschlussangabe bei offenem Status",IF(OR(AND(G21="Gewonnen",L21&lt;&gt;"Auftrag erteilt"),AND(G21="Verloren",OR(L21="Auftrag erteilt",L21="Anbieter-Rückzug")),AND(G21="Zurückgezogen",L21="Auftrag erteilt")),"Status und Abschlussgrund prüfen",IF(OR(AND(I21&lt;&gt;"",I21&lt;B21),AND(J21&lt;&gt;"",J21&lt;B21),AND(K21&lt;&gt;"",K21&lt;B21)),"Datum vor Versand","OK")))))))</f>
        <v/>
      </c>
    </row>
    <row r="22" ht="31" customHeight="1">
      <c r="A22" s="16" t="n"/>
      <c r="B22" s="35" t="n"/>
      <c r="C22" s="18" t="n"/>
      <c r="D22" s="18" t="n"/>
      <c r="E22" s="16" t="n"/>
      <c r="F22" s="36" t="n"/>
      <c r="G22" s="16" t="n"/>
      <c r="H22" s="16" t="n"/>
      <c r="I22" s="35" t="n"/>
      <c r="J22" s="35" t="n"/>
      <c r="K22" s="35" t="n"/>
      <c r="L22" s="16" t="n"/>
      <c r="M22" s="18" t="n"/>
      <c r="N22" s="16" t="n"/>
      <c r="O22" s="20">
        <f>IF(OR(A22="",B22=""),"",IF(OR(G22="Gewonnen",G22="Verloren",G22="Zurückgezogen"),IF(K22="","",MAX(0,K22-B22)),MAX(0,'Parameter'!$B$2-B22)))</f>
        <v/>
      </c>
      <c r="P22" s="21">
        <f>IF(A22="","",IF(OR(G22="Gewonnen",G22="Verloren",G22="Zurückgezogen"),"Abgeschlossen",IF(I22="","Nachfassdatum fehlt",IF(I22&lt;'Parameter'!$B$2,"Überfällig",IF(I22&lt;='Parameter'!$B$2+'Parameter'!$B$3,"Bald fällig","Geplant")))))</f>
        <v/>
      </c>
      <c r="Q22" s="37">
        <f>IF(A22="","",IF(G22="Gewonnen",F22,0))</f>
        <v/>
      </c>
      <c r="R22" s="23">
        <f>IF(A22="","",IF(OR(B22="",C22="",D22="",E22="",F22="",F22&lt;=0,G22="",H22="",N22=""),"Pflichtfeld oder Betrag prüfen",IF(AND(OR(G22="Versandt",G22="Nachfassen",G22="In Klärung"),I22=""),"Nachfassdatum fehlt",IF(AND(OR(G22="Gewonnen",G22="Verloren",G22="Zurückgezogen"),OR(K22="",L22="")),"Abschlussangabe fehlt",IF(AND(NOT(OR(G22="Gewonnen",G22="Verloren",G22="Zurückgezogen")),OR(K22&lt;&gt;"",L22&lt;&gt;"")),"Abschlussangabe bei offenem Status",IF(OR(AND(G22="Gewonnen",L22&lt;&gt;"Auftrag erteilt"),AND(G22="Verloren",OR(L22="Auftrag erteilt",L22="Anbieter-Rückzug")),AND(G22="Zurückgezogen",L22="Auftrag erteilt")),"Status und Abschlussgrund prüfen",IF(OR(AND(I22&lt;&gt;"",I22&lt;B22),AND(J22&lt;&gt;"",J22&lt;B22),AND(K22&lt;&gt;"",K22&lt;B22)),"Datum vor Versand","OK")))))))</f>
        <v/>
      </c>
    </row>
    <row r="23" ht="31" customHeight="1">
      <c r="A23" s="16" t="n"/>
      <c r="B23" s="35" t="n"/>
      <c r="C23" s="18" t="n"/>
      <c r="D23" s="18" t="n"/>
      <c r="E23" s="16" t="n"/>
      <c r="F23" s="36" t="n"/>
      <c r="G23" s="16" t="n"/>
      <c r="H23" s="16" t="n"/>
      <c r="I23" s="35" t="n"/>
      <c r="J23" s="35" t="n"/>
      <c r="K23" s="35" t="n"/>
      <c r="L23" s="16" t="n"/>
      <c r="M23" s="18" t="n"/>
      <c r="N23" s="16" t="n"/>
      <c r="O23" s="20">
        <f>IF(OR(A23="",B23=""),"",IF(OR(G23="Gewonnen",G23="Verloren",G23="Zurückgezogen"),IF(K23="","",MAX(0,K23-B23)),MAX(0,'Parameter'!$B$2-B23)))</f>
        <v/>
      </c>
      <c r="P23" s="21">
        <f>IF(A23="","",IF(OR(G23="Gewonnen",G23="Verloren",G23="Zurückgezogen"),"Abgeschlossen",IF(I23="","Nachfassdatum fehlt",IF(I23&lt;'Parameter'!$B$2,"Überfällig",IF(I23&lt;='Parameter'!$B$2+'Parameter'!$B$3,"Bald fällig","Geplant")))))</f>
        <v/>
      </c>
      <c r="Q23" s="37">
        <f>IF(A23="","",IF(G23="Gewonnen",F23,0))</f>
        <v/>
      </c>
      <c r="R23" s="23">
        <f>IF(A23="","",IF(OR(B23="",C23="",D23="",E23="",F23="",F23&lt;=0,G23="",H23="",N23=""),"Pflichtfeld oder Betrag prüfen",IF(AND(OR(G23="Versandt",G23="Nachfassen",G23="In Klärung"),I23=""),"Nachfassdatum fehlt",IF(AND(OR(G23="Gewonnen",G23="Verloren",G23="Zurückgezogen"),OR(K23="",L23="")),"Abschlussangabe fehlt",IF(AND(NOT(OR(G23="Gewonnen",G23="Verloren",G23="Zurückgezogen")),OR(K23&lt;&gt;"",L23&lt;&gt;"")),"Abschlussangabe bei offenem Status",IF(OR(AND(G23="Gewonnen",L23&lt;&gt;"Auftrag erteilt"),AND(G23="Verloren",OR(L23="Auftrag erteilt",L23="Anbieter-Rückzug")),AND(G23="Zurückgezogen",L23="Auftrag erteilt")),"Status und Abschlussgrund prüfen",IF(OR(AND(I23&lt;&gt;"",I23&lt;B23),AND(J23&lt;&gt;"",J23&lt;B23),AND(K23&lt;&gt;"",K23&lt;B23)),"Datum vor Versand","OK")))))))</f>
        <v/>
      </c>
    </row>
    <row r="24" ht="31" customHeight="1">
      <c r="A24" s="16" t="n"/>
      <c r="B24" s="35" t="n"/>
      <c r="C24" s="18" t="n"/>
      <c r="D24" s="18" t="n"/>
      <c r="E24" s="16" t="n"/>
      <c r="F24" s="36" t="n"/>
      <c r="G24" s="16" t="n"/>
      <c r="H24" s="16" t="n"/>
      <c r="I24" s="35" t="n"/>
      <c r="J24" s="35" t="n"/>
      <c r="K24" s="35" t="n"/>
      <c r="L24" s="16" t="n"/>
      <c r="M24" s="18" t="n"/>
      <c r="N24" s="16" t="n"/>
      <c r="O24" s="20">
        <f>IF(OR(A24="",B24=""),"",IF(OR(G24="Gewonnen",G24="Verloren",G24="Zurückgezogen"),IF(K24="","",MAX(0,K24-B24)),MAX(0,'Parameter'!$B$2-B24)))</f>
        <v/>
      </c>
      <c r="P24" s="21">
        <f>IF(A24="","",IF(OR(G24="Gewonnen",G24="Verloren",G24="Zurückgezogen"),"Abgeschlossen",IF(I24="","Nachfassdatum fehlt",IF(I24&lt;'Parameter'!$B$2,"Überfällig",IF(I24&lt;='Parameter'!$B$2+'Parameter'!$B$3,"Bald fällig","Geplant")))))</f>
        <v/>
      </c>
      <c r="Q24" s="37">
        <f>IF(A24="","",IF(G24="Gewonnen",F24,0))</f>
        <v/>
      </c>
      <c r="R24" s="23">
        <f>IF(A24="","",IF(OR(B24="",C24="",D24="",E24="",F24="",F24&lt;=0,G24="",H24="",N24=""),"Pflichtfeld oder Betrag prüfen",IF(AND(OR(G24="Versandt",G24="Nachfassen",G24="In Klärung"),I24=""),"Nachfassdatum fehlt",IF(AND(OR(G24="Gewonnen",G24="Verloren",G24="Zurückgezogen"),OR(K24="",L24="")),"Abschlussangabe fehlt",IF(AND(NOT(OR(G24="Gewonnen",G24="Verloren",G24="Zurückgezogen")),OR(K24&lt;&gt;"",L24&lt;&gt;"")),"Abschlussangabe bei offenem Status",IF(OR(AND(G24="Gewonnen",L24&lt;&gt;"Auftrag erteilt"),AND(G24="Verloren",OR(L24="Auftrag erteilt",L24="Anbieter-Rückzug")),AND(G24="Zurückgezogen",L24="Auftrag erteilt")),"Status und Abschlussgrund prüfen",IF(OR(AND(I24&lt;&gt;"",I24&lt;B24),AND(J24&lt;&gt;"",J24&lt;B24),AND(K24&lt;&gt;"",K24&lt;B24)),"Datum vor Versand","OK")))))))</f>
        <v/>
      </c>
    </row>
    <row r="25" ht="31" customHeight="1">
      <c r="A25" s="16" t="n"/>
      <c r="B25" s="35" t="n"/>
      <c r="C25" s="18" t="n"/>
      <c r="D25" s="18" t="n"/>
      <c r="E25" s="16" t="n"/>
      <c r="F25" s="36" t="n"/>
      <c r="G25" s="16" t="n"/>
      <c r="H25" s="16" t="n"/>
      <c r="I25" s="35" t="n"/>
      <c r="J25" s="35" t="n"/>
      <c r="K25" s="35" t="n"/>
      <c r="L25" s="16" t="n"/>
      <c r="M25" s="18" t="n"/>
      <c r="N25" s="16" t="n"/>
      <c r="O25" s="20">
        <f>IF(OR(A25="",B25=""),"",IF(OR(G25="Gewonnen",G25="Verloren",G25="Zurückgezogen"),IF(K25="","",MAX(0,K25-B25)),MAX(0,'Parameter'!$B$2-B25)))</f>
        <v/>
      </c>
      <c r="P25" s="21">
        <f>IF(A25="","",IF(OR(G25="Gewonnen",G25="Verloren",G25="Zurückgezogen"),"Abgeschlossen",IF(I25="","Nachfassdatum fehlt",IF(I25&lt;'Parameter'!$B$2,"Überfällig",IF(I25&lt;='Parameter'!$B$2+'Parameter'!$B$3,"Bald fällig","Geplant")))))</f>
        <v/>
      </c>
      <c r="Q25" s="37">
        <f>IF(A25="","",IF(G25="Gewonnen",F25,0))</f>
        <v/>
      </c>
      <c r="R25" s="23">
        <f>IF(A25="","",IF(OR(B25="",C25="",D25="",E25="",F25="",F25&lt;=0,G25="",H25="",N25=""),"Pflichtfeld oder Betrag prüfen",IF(AND(OR(G25="Versandt",G25="Nachfassen",G25="In Klärung"),I25=""),"Nachfassdatum fehlt",IF(AND(OR(G25="Gewonnen",G25="Verloren",G25="Zurückgezogen"),OR(K25="",L25="")),"Abschlussangabe fehlt",IF(AND(NOT(OR(G25="Gewonnen",G25="Verloren",G25="Zurückgezogen")),OR(K25&lt;&gt;"",L25&lt;&gt;"")),"Abschlussangabe bei offenem Status",IF(OR(AND(G25="Gewonnen",L25&lt;&gt;"Auftrag erteilt"),AND(G25="Verloren",OR(L25="Auftrag erteilt",L25="Anbieter-Rückzug")),AND(G25="Zurückgezogen",L25="Auftrag erteilt")),"Status und Abschlussgrund prüfen",IF(OR(AND(I25&lt;&gt;"",I25&lt;B25),AND(J25&lt;&gt;"",J25&lt;B25),AND(K25&lt;&gt;"",K25&lt;B25)),"Datum vor Versand","OK")))))))</f>
        <v/>
      </c>
    </row>
    <row r="26" ht="31" customHeight="1">
      <c r="A26" s="16" t="n"/>
      <c r="B26" s="35" t="n"/>
      <c r="C26" s="18" t="n"/>
      <c r="D26" s="18" t="n"/>
      <c r="E26" s="16" t="n"/>
      <c r="F26" s="36" t="n"/>
      <c r="G26" s="16" t="n"/>
      <c r="H26" s="16" t="n"/>
      <c r="I26" s="35" t="n"/>
      <c r="J26" s="35" t="n"/>
      <c r="K26" s="35" t="n"/>
      <c r="L26" s="16" t="n"/>
      <c r="M26" s="18" t="n"/>
      <c r="N26" s="16" t="n"/>
      <c r="O26" s="20">
        <f>IF(OR(A26="",B26=""),"",IF(OR(G26="Gewonnen",G26="Verloren",G26="Zurückgezogen"),IF(K26="","",MAX(0,K26-B26)),MAX(0,'Parameter'!$B$2-B26)))</f>
        <v/>
      </c>
      <c r="P26" s="21">
        <f>IF(A26="","",IF(OR(G26="Gewonnen",G26="Verloren",G26="Zurückgezogen"),"Abgeschlossen",IF(I26="","Nachfassdatum fehlt",IF(I26&lt;'Parameter'!$B$2,"Überfällig",IF(I26&lt;='Parameter'!$B$2+'Parameter'!$B$3,"Bald fällig","Geplant")))))</f>
        <v/>
      </c>
      <c r="Q26" s="37">
        <f>IF(A26="","",IF(G26="Gewonnen",F26,0))</f>
        <v/>
      </c>
      <c r="R26" s="23">
        <f>IF(A26="","",IF(OR(B26="",C26="",D26="",E26="",F26="",F26&lt;=0,G26="",H26="",N26=""),"Pflichtfeld oder Betrag prüfen",IF(AND(OR(G26="Versandt",G26="Nachfassen",G26="In Klärung"),I26=""),"Nachfassdatum fehlt",IF(AND(OR(G26="Gewonnen",G26="Verloren",G26="Zurückgezogen"),OR(K26="",L26="")),"Abschlussangabe fehlt",IF(AND(NOT(OR(G26="Gewonnen",G26="Verloren",G26="Zurückgezogen")),OR(K26&lt;&gt;"",L26&lt;&gt;"")),"Abschlussangabe bei offenem Status",IF(OR(AND(G26="Gewonnen",L26&lt;&gt;"Auftrag erteilt"),AND(G26="Verloren",OR(L26="Auftrag erteilt",L26="Anbieter-Rückzug")),AND(G26="Zurückgezogen",L26="Auftrag erteilt")),"Status und Abschlussgrund prüfen",IF(OR(AND(I26&lt;&gt;"",I26&lt;B26),AND(J26&lt;&gt;"",J26&lt;B26),AND(K26&lt;&gt;"",K26&lt;B26)),"Datum vor Versand","OK")))))))</f>
        <v/>
      </c>
    </row>
    <row r="27" ht="31" customHeight="1">
      <c r="A27" s="16" t="n"/>
      <c r="B27" s="35" t="n"/>
      <c r="C27" s="18" t="n"/>
      <c r="D27" s="18" t="n"/>
      <c r="E27" s="16" t="n"/>
      <c r="F27" s="36" t="n"/>
      <c r="G27" s="16" t="n"/>
      <c r="H27" s="16" t="n"/>
      <c r="I27" s="35" t="n"/>
      <c r="J27" s="35" t="n"/>
      <c r="K27" s="35" t="n"/>
      <c r="L27" s="16" t="n"/>
      <c r="M27" s="18" t="n"/>
      <c r="N27" s="16" t="n"/>
      <c r="O27" s="20">
        <f>IF(OR(A27="",B27=""),"",IF(OR(G27="Gewonnen",G27="Verloren",G27="Zurückgezogen"),IF(K27="","",MAX(0,K27-B27)),MAX(0,'Parameter'!$B$2-B27)))</f>
        <v/>
      </c>
      <c r="P27" s="21">
        <f>IF(A27="","",IF(OR(G27="Gewonnen",G27="Verloren",G27="Zurückgezogen"),"Abgeschlossen",IF(I27="","Nachfassdatum fehlt",IF(I27&lt;'Parameter'!$B$2,"Überfällig",IF(I27&lt;='Parameter'!$B$2+'Parameter'!$B$3,"Bald fällig","Geplant")))))</f>
        <v/>
      </c>
      <c r="Q27" s="37">
        <f>IF(A27="","",IF(G27="Gewonnen",F27,0))</f>
        <v/>
      </c>
      <c r="R27" s="23">
        <f>IF(A27="","",IF(OR(B27="",C27="",D27="",E27="",F27="",F27&lt;=0,G27="",H27="",N27=""),"Pflichtfeld oder Betrag prüfen",IF(AND(OR(G27="Versandt",G27="Nachfassen",G27="In Klärung"),I27=""),"Nachfassdatum fehlt",IF(AND(OR(G27="Gewonnen",G27="Verloren",G27="Zurückgezogen"),OR(K27="",L27="")),"Abschlussangabe fehlt",IF(AND(NOT(OR(G27="Gewonnen",G27="Verloren",G27="Zurückgezogen")),OR(K27&lt;&gt;"",L27&lt;&gt;"")),"Abschlussangabe bei offenem Status",IF(OR(AND(G27="Gewonnen",L27&lt;&gt;"Auftrag erteilt"),AND(G27="Verloren",OR(L27="Auftrag erteilt",L27="Anbieter-Rückzug")),AND(G27="Zurückgezogen",L27="Auftrag erteilt")),"Status und Abschlussgrund prüfen",IF(OR(AND(I27&lt;&gt;"",I27&lt;B27),AND(J27&lt;&gt;"",J27&lt;B27),AND(K27&lt;&gt;"",K27&lt;B27)),"Datum vor Versand","OK")))))))</f>
        <v/>
      </c>
    </row>
    <row r="28" ht="31" customHeight="1">
      <c r="A28" s="16" t="n"/>
      <c r="B28" s="35" t="n"/>
      <c r="C28" s="18" t="n"/>
      <c r="D28" s="18" t="n"/>
      <c r="E28" s="16" t="n"/>
      <c r="F28" s="36" t="n"/>
      <c r="G28" s="16" t="n"/>
      <c r="H28" s="16" t="n"/>
      <c r="I28" s="35" t="n"/>
      <c r="J28" s="35" t="n"/>
      <c r="K28" s="35" t="n"/>
      <c r="L28" s="16" t="n"/>
      <c r="M28" s="18" t="n"/>
      <c r="N28" s="16" t="n"/>
      <c r="O28" s="20">
        <f>IF(OR(A28="",B28=""),"",IF(OR(G28="Gewonnen",G28="Verloren",G28="Zurückgezogen"),IF(K28="","",MAX(0,K28-B28)),MAX(0,'Parameter'!$B$2-B28)))</f>
        <v/>
      </c>
      <c r="P28" s="21">
        <f>IF(A28="","",IF(OR(G28="Gewonnen",G28="Verloren",G28="Zurückgezogen"),"Abgeschlossen",IF(I28="","Nachfassdatum fehlt",IF(I28&lt;'Parameter'!$B$2,"Überfällig",IF(I28&lt;='Parameter'!$B$2+'Parameter'!$B$3,"Bald fällig","Geplant")))))</f>
        <v/>
      </c>
      <c r="Q28" s="37">
        <f>IF(A28="","",IF(G28="Gewonnen",F28,0))</f>
        <v/>
      </c>
      <c r="R28" s="23">
        <f>IF(A28="","",IF(OR(B28="",C28="",D28="",E28="",F28="",F28&lt;=0,G28="",H28="",N28=""),"Pflichtfeld oder Betrag prüfen",IF(AND(OR(G28="Versandt",G28="Nachfassen",G28="In Klärung"),I28=""),"Nachfassdatum fehlt",IF(AND(OR(G28="Gewonnen",G28="Verloren",G28="Zurückgezogen"),OR(K28="",L28="")),"Abschlussangabe fehlt",IF(AND(NOT(OR(G28="Gewonnen",G28="Verloren",G28="Zurückgezogen")),OR(K28&lt;&gt;"",L28&lt;&gt;"")),"Abschlussangabe bei offenem Status",IF(OR(AND(G28="Gewonnen",L28&lt;&gt;"Auftrag erteilt"),AND(G28="Verloren",OR(L28="Auftrag erteilt",L28="Anbieter-Rückzug")),AND(G28="Zurückgezogen",L28="Auftrag erteilt")),"Status und Abschlussgrund prüfen",IF(OR(AND(I28&lt;&gt;"",I28&lt;B28),AND(J28&lt;&gt;"",J28&lt;B28),AND(K28&lt;&gt;"",K28&lt;B28)),"Datum vor Versand","OK")))))))</f>
        <v/>
      </c>
    </row>
    <row r="29" ht="31" customHeight="1">
      <c r="A29" s="16" t="n"/>
      <c r="B29" s="35" t="n"/>
      <c r="C29" s="18" t="n"/>
      <c r="D29" s="18" t="n"/>
      <c r="E29" s="16" t="n"/>
      <c r="F29" s="36" t="n"/>
      <c r="G29" s="16" t="n"/>
      <c r="H29" s="16" t="n"/>
      <c r="I29" s="35" t="n"/>
      <c r="J29" s="35" t="n"/>
      <c r="K29" s="35" t="n"/>
      <c r="L29" s="16" t="n"/>
      <c r="M29" s="18" t="n"/>
      <c r="N29" s="16" t="n"/>
      <c r="O29" s="20">
        <f>IF(OR(A29="",B29=""),"",IF(OR(G29="Gewonnen",G29="Verloren",G29="Zurückgezogen"),IF(K29="","",MAX(0,K29-B29)),MAX(0,'Parameter'!$B$2-B29)))</f>
        <v/>
      </c>
      <c r="P29" s="21">
        <f>IF(A29="","",IF(OR(G29="Gewonnen",G29="Verloren",G29="Zurückgezogen"),"Abgeschlossen",IF(I29="","Nachfassdatum fehlt",IF(I29&lt;'Parameter'!$B$2,"Überfällig",IF(I29&lt;='Parameter'!$B$2+'Parameter'!$B$3,"Bald fällig","Geplant")))))</f>
        <v/>
      </c>
      <c r="Q29" s="37">
        <f>IF(A29="","",IF(G29="Gewonnen",F29,0))</f>
        <v/>
      </c>
      <c r="R29" s="23">
        <f>IF(A29="","",IF(OR(B29="",C29="",D29="",E29="",F29="",F29&lt;=0,G29="",H29="",N29=""),"Pflichtfeld oder Betrag prüfen",IF(AND(OR(G29="Versandt",G29="Nachfassen",G29="In Klärung"),I29=""),"Nachfassdatum fehlt",IF(AND(OR(G29="Gewonnen",G29="Verloren",G29="Zurückgezogen"),OR(K29="",L29="")),"Abschlussangabe fehlt",IF(AND(NOT(OR(G29="Gewonnen",G29="Verloren",G29="Zurückgezogen")),OR(K29&lt;&gt;"",L29&lt;&gt;"")),"Abschlussangabe bei offenem Status",IF(OR(AND(G29="Gewonnen",L29&lt;&gt;"Auftrag erteilt"),AND(G29="Verloren",OR(L29="Auftrag erteilt",L29="Anbieter-Rückzug")),AND(G29="Zurückgezogen",L29="Auftrag erteilt")),"Status und Abschlussgrund prüfen",IF(OR(AND(I29&lt;&gt;"",I29&lt;B29),AND(J29&lt;&gt;"",J29&lt;B29),AND(K29&lt;&gt;"",K29&lt;B29)),"Datum vor Versand","OK")))))))</f>
        <v/>
      </c>
    </row>
    <row r="30" ht="31" customHeight="1">
      <c r="A30" s="16" t="n"/>
      <c r="B30" s="35" t="n"/>
      <c r="C30" s="18" t="n"/>
      <c r="D30" s="18" t="n"/>
      <c r="E30" s="16" t="n"/>
      <c r="F30" s="36" t="n"/>
      <c r="G30" s="16" t="n"/>
      <c r="H30" s="16" t="n"/>
      <c r="I30" s="35" t="n"/>
      <c r="J30" s="35" t="n"/>
      <c r="K30" s="35" t="n"/>
      <c r="L30" s="16" t="n"/>
      <c r="M30" s="18" t="n"/>
      <c r="N30" s="16" t="n"/>
      <c r="O30" s="20">
        <f>IF(OR(A30="",B30=""),"",IF(OR(G30="Gewonnen",G30="Verloren",G30="Zurückgezogen"),IF(K30="","",MAX(0,K30-B30)),MAX(0,'Parameter'!$B$2-B30)))</f>
        <v/>
      </c>
      <c r="P30" s="21">
        <f>IF(A30="","",IF(OR(G30="Gewonnen",G30="Verloren",G30="Zurückgezogen"),"Abgeschlossen",IF(I30="","Nachfassdatum fehlt",IF(I30&lt;'Parameter'!$B$2,"Überfällig",IF(I30&lt;='Parameter'!$B$2+'Parameter'!$B$3,"Bald fällig","Geplant")))))</f>
        <v/>
      </c>
      <c r="Q30" s="37">
        <f>IF(A30="","",IF(G30="Gewonnen",F30,0))</f>
        <v/>
      </c>
      <c r="R30" s="23">
        <f>IF(A30="","",IF(OR(B30="",C30="",D30="",E30="",F30="",F30&lt;=0,G30="",H30="",N30=""),"Pflichtfeld oder Betrag prüfen",IF(AND(OR(G30="Versandt",G30="Nachfassen",G30="In Klärung"),I30=""),"Nachfassdatum fehlt",IF(AND(OR(G30="Gewonnen",G30="Verloren",G30="Zurückgezogen"),OR(K30="",L30="")),"Abschlussangabe fehlt",IF(AND(NOT(OR(G30="Gewonnen",G30="Verloren",G30="Zurückgezogen")),OR(K30&lt;&gt;"",L30&lt;&gt;"")),"Abschlussangabe bei offenem Status",IF(OR(AND(G30="Gewonnen",L30&lt;&gt;"Auftrag erteilt"),AND(G30="Verloren",OR(L30="Auftrag erteilt",L30="Anbieter-Rückzug")),AND(G30="Zurückgezogen",L30="Auftrag erteilt")),"Status und Abschlussgrund prüfen",IF(OR(AND(I30&lt;&gt;"",I30&lt;B30),AND(J30&lt;&gt;"",J30&lt;B30),AND(K30&lt;&gt;"",K30&lt;B30)),"Datum vor Versand","OK")))))))</f>
        <v/>
      </c>
    </row>
    <row r="31" ht="31" customHeight="1">
      <c r="A31" s="16" t="n"/>
      <c r="B31" s="35" t="n"/>
      <c r="C31" s="18" t="n"/>
      <c r="D31" s="18" t="n"/>
      <c r="E31" s="16" t="n"/>
      <c r="F31" s="36" t="n"/>
      <c r="G31" s="16" t="n"/>
      <c r="H31" s="16" t="n"/>
      <c r="I31" s="35" t="n"/>
      <c r="J31" s="35" t="n"/>
      <c r="K31" s="35" t="n"/>
      <c r="L31" s="16" t="n"/>
      <c r="M31" s="18" t="n"/>
      <c r="N31" s="16" t="n"/>
      <c r="O31" s="20">
        <f>IF(OR(A31="",B31=""),"",IF(OR(G31="Gewonnen",G31="Verloren",G31="Zurückgezogen"),IF(K31="","",MAX(0,K31-B31)),MAX(0,'Parameter'!$B$2-B31)))</f>
        <v/>
      </c>
      <c r="P31" s="21">
        <f>IF(A31="","",IF(OR(G31="Gewonnen",G31="Verloren",G31="Zurückgezogen"),"Abgeschlossen",IF(I31="","Nachfassdatum fehlt",IF(I31&lt;'Parameter'!$B$2,"Überfällig",IF(I31&lt;='Parameter'!$B$2+'Parameter'!$B$3,"Bald fällig","Geplant")))))</f>
        <v/>
      </c>
      <c r="Q31" s="37">
        <f>IF(A31="","",IF(G31="Gewonnen",F31,0))</f>
        <v/>
      </c>
      <c r="R31" s="23">
        <f>IF(A31="","",IF(OR(B31="",C31="",D31="",E31="",F31="",F31&lt;=0,G31="",H31="",N31=""),"Pflichtfeld oder Betrag prüfen",IF(AND(OR(G31="Versandt",G31="Nachfassen",G31="In Klärung"),I31=""),"Nachfassdatum fehlt",IF(AND(OR(G31="Gewonnen",G31="Verloren",G31="Zurückgezogen"),OR(K31="",L31="")),"Abschlussangabe fehlt",IF(AND(NOT(OR(G31="Gewonnen",G31="Verloren",G31="Zurückgezogen")),OR(K31&lt;&gt;"",L31&lt;&gt;"")),"Abschlussangabe bei offenem Status",IF(OR(AND(G31="Gewonnen",L31&lt;&gt;"Auftrag erteilt"),AND(G31="Verloren",OR(L31="Auftrag erteilt",L31="Anbieter-Rückzug")),AND(G31="Zurückgezogen",L31="Auftrag erteilt")),"Status und Abschlussgrund prüfen",IF(OR(AND(I31&lt;&gt;"",I31&lt;B31),AND(J31&lt;&gt;"",J31&lt;B31),AND(K31&lt;&gt;"",K31&lt;B31)),"Datum vor Versand","OK")))))))</f>
        <v/>
      </c>
    </row>
    <row r="32" ht="31" customHeight="1">
      <c r="A32" s="16" t="n"/>
      <c r="B32" s="35" t="n"/>
      <c r="C32" s="18" t="n"/>
      <c r="D32" s="18" t="n"/>
      <c r="E32" s="16" t="n"/>
      <c r="F32" s="36" t="n"/>
      <c r="G32" s="16" t="n"/>
      <c r="H32" s="16" t="n"/>
      <c r="I32" s="35" t="n"/>
      <c r="J32" s="35" t="n"/>
      <c r="K32" s="35" t="n"/>
      <c r="L32" s="16" t="n"/>
      <c r="M32" s="18" t="n"/>
      <c r="N32" s="16" t="n"/>
      <c r="O32" s="20">
        <f>IF(OR(A32="",B32=""),"",IF(OR(G32="Gewonnen",G32="Verloren",G32="Zurückgezogen"),IF(K32="","",MAX(0,K32-B32)),MAX(0,'Parameter'!$B$2-B32)))</f>
        <v/>
      </c>
      <c r="P32" s="21">
        <f>IF(A32="","",IF(OR(G32="Gewonnen",G32="Verloren",G32="Zurückgezogen"),"Abgeschlossen",IF(I32="","Nachfassdatum fehlt",IF(I32&lt;'Parameter'!$B$2,"Überfällig",IF(I32&lt;='Parameter'!$B$2+'Parameter'!$B$3,"Bald fällig","Geplant")))))</f>
        <v/>
      </c>
      <c r="Q32" s="37">
        <f>IF(A32="","",IF(G32="Gewonnen",F32,0))</f>
        <v/>
      </c>
      <c r="R32" s="23">
        <f>IF(A32="","",IF(OR(B32="",C32="",D32="",E32="",F32="",F32&lt;=0,G32="",H32="",N32=""),"Pflichtfeld oder Betrag prüfen",IF(AND(OR(G32="Versandt",G32="Nachfassen",G32="In Klärung"),I32=""),"Nachfassdatum fehlt",IF(AND(OR(G32="Gewonnen",G32="Verloren",G32="Zurückgezogen"),OR(K32="",L32="")),"Abschlussangabe fehlt",IF(AND(NOT(OR(G32="Gewonnen",G32="Verloren",G32="Zurückgezogen")),OR(K32&lt;&gt;"",L32&lt;&gt;"")),"Abschlussangabe bei offenem Status",IF(OR(AND(G32="Gewonnen",L32&lt;&gt;"Auftrag erteilt"),AND(G32="Verloren",OR(L32="Auftrag erteilt",L32="Anbieter-Rückzug")),AND(G32="Zurückgezogen",L32="Auftrag erteilt")),"Status und Abschlussgrund prüfen",IF(OR(AND(I32&lt;&gt;"",I32&lt;B32),AND(J32&lt;&gt;"",J32&lt;B32),AND(K32&lt;&gt;"",K32&lt;B32)),"Datum vor Versand","OK")))))))</f>
        <v/>
      </c>
    </row>
    <row r="33" ht="31" customHeight="1">
      <c r="A33" s="16" t="n"/>
      <c r="B33" s="35" t="n"/>
      <c r="C33" s="18" t="n"/>
      <c r="D33" s="18" t="n"/>
      <c r="E33" s="16" t="n"/>
      <c r="F33" s="36" t="n"/>
      <c r="G33" s="16" t="n"/>
      <c r="H33" s="16" t="n"/>
      <c r="I33" s="35" t="n"/>
      <c r="J33" s="35" t="n"/>
      <c r="K33" s="35" t="n"/>
      <c r="L33" s="16" t="n"/>
      <c r="M33" s="18" t="n"/>
      <c r="N33" s="16" t="n"/>
      <c r="O33" s="20">
        <f>IF(OR(A33="",B33=""),"",IF(OR(G33="Gewonnen",G33="Verloren",G33="Zurückgezogen"),IF(K33="","",MAX(0,K33-B33)),MAX(0,'Parameter'!$B$2-B33)))</f>
        <v/>
      </c>
      <c r="P33" s="21">
        <f>IF(A33="","",IF(OR(G33="Gewonnen",G33="Verloren",G33="Zurückgezogen"),"Abgeschlossen",IF(I33="","Nachfassdatum fehlt",IF(I33&lt;'Parameter'!$B$2,"Überfällig",IF(I33&lt;='Parameter'!$B$2+'Parameter'!$B$3,"Bald fällig","Geplant")))))</f>
        <v/>
      </c>
      <c r="Q33" s="37">
        <f>IF(A33="","",IF(G33="Gewonnen",F33,0))</f>
        <v/>
      </c>
      <c r="R33" s="23">
        <f>IF(A33="","",IF(OR(B33="",C33="",D33="",E33="",F33="",F33&lt;=0,G33="",H33="",N33=""),"Pflichtfeld oder Betrag prüfen",IF(AND(OR(G33="Versandt",G33="Nachfassen",G33="In Klärung"),I33=""),"Nachfassdatum fehlt",IF(AND(OR(G33="Gewonnen",G33="Verloren",G33="Zurückgezogen"),OR(K33="",L33="")),"Abschlussangabe fehlt",IF(AND(NOT(OR(G33="Gewonnen",G33="Verloren",G33="Zurückgezogen")),OR(K33&lt;&gt;"",L33&lt;&gt;"")),"Abschlussangabe bei offenem Status",IF(OR(AND(G33="Gewonnen",L33&lt;&gt;"Auftrag erteilt"),AND(G33="Verloren",OR(L33="Auftrag erteilt",L33="Anbieter-Rückzug")),AND(G33="Zurückgezogen",L33="Auftrag erteilt")),"Status und Abschlussgrund prüfen",IF(OR(AND(I33&lt;&gt;"",I33&lt;B33),AND(J33&lt;&gt;"",J33&lt;B33),AND(K33&lt;&gt;"",K33&lt;B33)),"Datum vor Versand","OK")))))))</f>
        <v/>
      </c>
    </row>
    <row r="34" ht="31" customHeight="1">
      <c r="A34" s="16" t="n"/>
      <c r="B34" s="35" t="n"/>
      <c r="C34" s="18" t="n"/>
      <c r="D34" s="18" t="n"/>
      <c r="E34" s="16" t="n"/>
      <c r="F34" s="36" t="n"/>
      <c r="G34" s="16" t="n"/>
      <c r="H34" s="16" t="n"/>
      <c r="I34" s="35" t="n"/>
      <c r="J34" s="35" t="n"/>
      <c r="K34" s="35" t="n"/>
      <c r="L34" s="16" t="n"/>
      <c r="M34" s="18" t="n"/>
      <c r="N34" s="16" t="n"/>
      <c r="O34" s="20">
        <f>IF(OR(A34="",B34=""),"",IF(OR(G34="Gewonnen",G34="Verloren",G34="Zurückgezogen"),IF(K34="","",MAX(0,K34-B34)),MAX(0,'Parameter'!$B$2-B34)))</f>
        <v/>
      </c>
      <c r="P34" s="21">
        <f>IF(A34="","",IF(OR(G34="Gewonnen",G34="Verloren",G34="Zurückgezogen"),"Abgeschlossen",IF(I34="","Nachfassdatum fehlt",IF(I34&lt;'Parameter'!$B$2,"Überfällig",IF(I34&lt;='Parameter'!$B$2+'Parameter'!$B$3,"Bald fällig","Geplant")))))</f>
        <v/>
      </c>
      <c r="Q34" s="37">
        <f>IF(A34="","",IF(G34="Gewonnen",F34,0))</f>
        <v/>
      </c>
      <c r="R34" s="23">
        <f>IF(A34="","",IF(OR(B34="",C34="",D34="",E34="",F34="",F34&lt;=0,G34="",H34="",N34=""),"Pflichtfeld oder Betrag prüfen",IF(AND(OR(G34="Versandt",G34="Nachfassen",G34="In Klärung"),I34=""),"Nachfassdatum fehlt",IF(AND(OR(G34="Gewonnen",G34="Verloren",G34="Zurückgezogen"),OR(K34="",L34="")),"Abschlussangabe fehlt",IF(AND(NOT(OR(G34="Gewonnen",G34="Verloren",G34="Zurückgezogen")),OR(K34&lt;&gt;"",L34&lt;&gt;"")),"Abschlussangabe bei offenem Status",IF(OR(AND(G34="Gewonnen",L34&lt;&gt;"Auftrag erteilt"),AND(G34="Verloren",OR(L34="Auftrag erteilt",L34="Anbieter-Rückzug")),AND(G34="Zurückgezogen",L34="Auftrag erteilt")),"Status und Abschlussgrund prüfen",IF(OR(AND(I34&lt;&gt;"",I34&lt;B34),AND(J34&lt;&gt;"",J34&lt;B34),AND(K34&lt;&gt;"",K34&lt;B34)),"Datum vor Versand","OK")))))))</f>
        <v/>
      </c>
    </row>
    <row r="35" ht="31" customHeight="1">
      <c r="A35" s="16" t="n"/>
      <c r="B35" s="35" t="n"/>
      <c r="C35" s="18" t="n"/>
      <c r="D35" s="18" t="n"/>
      <c r="E35" s="16" t="n"/>
      <c r="F35" s="36" t="n"/>
      <c r="G35" s="16" t="n"/>
      <c r="H35" s="16" t="n"/>
      <c r="I35" s="35" t="n"/>
      <c r="J35" s="35" t="n"/>
      <c r="K35" s="35" t="n"/>
      <c r="L35" s="16" t="n"/>
      <c r="M35" s="18" t="n"/>
      <c r="N35" s="16" t="n"/>
      <c r="O35" s="20">
        <f>IF(OR(A35="",B35=""),"",IF(OR(G35="Gewonnen",G35="Verloren",G35="Zurückgezogen"),IF(K35="","",MAX(0,K35-B35)),MAX(0,'Parameter'!$B$2-B35)))</f>
        <v/>
      </c>
      <c r="P35" s="21">
        <f>IF(A35="","",IF(OR(G35="Gewonnen",G35="Verloren",G35="Zurückgezogen"),"Abgeschlossen",IF(I35="","Nachfassdatum fehlt",IF(I35&lt;'Parameter'!$B$2,"Überfällig",IF(I35&lt;='Parameter'!$B$2+'Parameter'!$B$3,"Bald fällig","Geplant")))))</f>
        <v/>
      </c>
      <c r="Q35" s="37">
        <f>IF(A35="","",IF(G35="Gewonnen",F35,0))</f>
        <v/>
      </c>
      <c r="R35" s="23">
        <f>IF(A35="","",IF(OR(B35="",C35="",D35="",E35="",F35="",F35&lt;=0,G35="",H35="",N35=""),"Pflichtfeld oder Betrag prüfen",IF(AND(OR(G35="Versandt",G35="Nachfassen",G35="In Klärung"),I35=""),"Nachfassdatum fehlt",IF(AND(OR(G35="Gewonnen",G35="Verloren",G35="Zurückgezogen"),OR(K35="",L35="")),"Abschlussangabe fehlt",IF(AND(NOT(OR(G35="Gewonnen",G35="Verloren",G35="Zurückgezogen")),OR(K35&lt;&gt;"",L35&lt;&gt;"")),"Abschlussangabe bei offenem Status",IF(OR(AND(G35="Gewonnen",L35&lt;&gt;"Auftrag erteilt"),AND(G35="Verloren",OR(L35="Auftrag erteilt",L35="Anbieter-Rückzug")),AND(G35="Zurückgezogen",L35="Auftrag erteilt")),"Status und Abschlussgrund prüfen",IF(OR(AND(I35&lt;&gt;"",I35&lt;B35),AND(J35&lt;&gt;"",J35&lt;B35),AND(K35&lt;&gt;"",K35&lt;B35)),"Datum vor Versand","OK")))))))</f>
        <v/>
      </c>
    </row>
    <row r="36" ht="31" customHeight="1">
      <c r="A36" s="16" t="n"/>
      <c r="B36" s="35" t="n"/>
      <c r="C36" s="18" t="n"/>
      <c r="D36" s="18" t="n"/>
      <c r="E36" s="16" t="n"/>
      <c r="F36" s="36" t="n"/>
      <c r="G36" s="16" t="n"/>
      <c r="H36" s="16" t="n"/>
      <c r="I36" s="35" t="n"/>
      <c r="J36" s="35" t="n"/>
      <c r="K36" s="35" t="n"/>
      <c r="L36" s="16" t="n"/>
      <c r="M36" s="18" t="n"/>
      <c r="N36" s="16" t="n"/>
      <c r="O36" s="20">
        <f>IF(OR(A36="",B36=""),"",IF(OR(G36="Gewonnen",G36="Verloren",G36="Zurückgezogen"),IF(K36="","",MAX(0,K36-B36)),MAX(0,'Parameter'!$B$2-B36)))</f>
        <v/>
      </c>
      <c r="P36" s="21">
        <f>IF(A36="","",IF(OR(G36="Gewonnen",G36="Verloren",G36="Zurückgezogen"),"Abgeschlossen",IF(I36="","Nachfassdatum fehlt",IF(I36&lt;'Parameter'!$B$2,"Überfällig",IF(I36&lt;='Parameter'!$B$2+'Parameter'!$B$3,"Bald fällig","Geplant")))))</f>
        <v/>
      </c>
      <c r="Q36" s="37">
        <f>IF(A36="","",IF(G36="Gewonnen",F36,0))</f>
        <v/>
      </c>
      <c r="R36" s="23">
        <f>IF(A36="","",IF(OR(B36="",C36="",D36="",E36="",F36="",F36&lt;=0,G36="",H36="",N36=""),"Pflichtfeld oder Betrag prüfen",IF(AND(OR(G36="Versandt",G36="Nachfassen",G36="In Klärung"),I36=""),"Nachfassdatum fehlt",IF(AND(OR(G36="Gewonnen",G36="Verloren",G36="Zurückgezogen"),OR(K36="",L36="")),"Abschlussangabe fehlt",IF(AND(NOT(OR(G36="Gewonnen",G36="Verloren",G36="Zurückgezogen")),OR(K36&lt;&gt;"",L36&lt;&gt;"")),"Abschlussangabe bei offenem Status",IF(OR(AND(G36="Gewonnen",L36&lt;&gt;"Auftrag erteilt"),AND(G36="Verloren",OR(L36="Auftrag erteilt",L36="Anbieter-Rückzug")),AND(G36="Zurückgezogen",L36="Auftrag erteilt")),"Status und Abschlussgrund prüfen",IF(OR(AND(I36&lt;&gt;"",I36&lt;B36),AND(J36&lt;&gt;"",J36&lt;B36),AND(K36&lt;&gt;"",K36&lt;B36)),"Datum vor Versand","OK")))))))</f>
        <v/>
      </c>
    </row>
    <row r="37" ht="31" customHeight="1">
      <c r="A37" s="16" t="n"/>
      <c r="B37" s="35" t="n"/>
      <c r="C37" s="18" t="n"/>
      <c r="D37" s="18" t="n"/>
      <c r="E37" s="16" t="n"/>
      <c r="F37" s="36" t="n"/>
      <c r="G37" s="16" t="n"/>
      <c r="H37" s="16" t="n"/>
      <c r="I37" s="35" t="n"/>
      <c r="J37" s="35" t="n"/>
      <c r="K37" s="35" t="n"/>
      <c r="L37" s="16" t="n"/>
      <c r="M37" s="18" t="n"/>
      <c r="N37" s="16" t="n"/>
      <c r="O37" s="20">
        <f>IF(OR(A37="",B37=""),"",IF(OR(G37="Gewonnen",G37="Verloren",G37="Zurückgezogen"),IF(K37="","",MAX(0,K37-B37)),MAX(0,'Parameter'!$B$2-B37)))</f>
        <v/>
      </c>
      <c r="P37" s="21">
        <f>IF(A37="","",IF(OR(G37="Gewonnen",G37="Verloren",G37="Zurückgezogen"),"Abgeschlossen",IF(I37="","Nachfassdatum fehlt",IF(I37&lt;'Parameter'!$B$2,"Überfällig",IF(I37&lt;='Parameter'!$B$2+'Parameter'!$B$3,"Bald fällig","Geplant")))))</f>
        <v/>
      </c>
      <c r="Q37" s="37">
        <f>IF(A37="","",IF(G37="Gewonnen",F37,0))</f>
        <v/>
      </c>
      <c r="R37" s="23">
        <f>IF(A37="","",IF(OR(B37="",C37="",D37="",E37="",F37="",F37&lt;=0,G37="",H37="",N37=""),"Pflichtfeld oder Betrag prüfen",IF(AND(OR(G37="Versandt",G37="Nachfassen",G37="In Klärung"),I37=""),"Nachfassdatum fehlt",IF(AND(OR(G37="Gewonnen",G37="Verloren",G37="Zurückgezogen"),OR(K37="",L37="")),"Abschlussangabe fehlt",IF(AND(NOT(OR(G37="Gewonnen",G37="Verloren",G37="Zurückgezogen")),OR(K37&lt;&gt;"",L37&lt;&gt;"")),"Abschlussangabe bei offenem Status",IF(OR(AND(G37="Gewonnen",L37&lt;&gt;"Auftrag erteilt"),AND(G37="Verloren",OR(L37="Auftrag erteilt",L37="Anbieter-Rückzug")),AND(G37="Zurückgezogen",L37="Auftrag erteilt")),"Status und Abschlussgrund prüfen",IF(OR(AND(I37&lt;&gt;"",I37&lt;B37),AND(J37&lt;&gt;"",J37&lt;B37),AND(K37&lt;&gt;"",K37&lt;B37)),"Datum vor Versand","OK")))))))</f>
        <v/>
      </c>
    </row>
    <row r="38" ht="31" customHeight="1">
      <c r="A38" s="16" t="n"/>
      <c r="B38" s="35" t="n"/>
      <c r="C38" s="18" t="n"/>
      <c r="D38" s="18" t="n"/>
      <c r="E38" s="16" t="n"/>
      <c r="F38" s="36" t="n"/>
      <c r="G38" s="16" t="n"/>
      <c r="H38" s="16" t="n"/>
      <c r="I38" s="35" t="n"/>
      <c r="J38" s="35" t="n"/>
      <c r="K38" s="35" t="n"/>
      <c r="L38" s="16" t="n"/>
      <c r="M38" s="18" t="n"/>
      <c r="N38" s="16" t="n"/>
      <c r="O38" s="20">
        <f>IF(OR(A38="",B38=""),"",IF(OR(G38="Gewonnen",G38="Verloren",G38="Zurückgezogen"),IF(K38="","",MAX(0,K38-B38)),MAX(0,'Parameter'!$B$2-B38)))</f>
        <v/>
      </c>
      <c r="P38" s="21">
        <f>IF(A38="","",IF(OR(G38="Gewonnen",G38="Verloren",G38="Zurückgezogen"),"Abgeschlossen",IF(I38="","Nachfassdatum fehlt",IF(I38&lt;'Parameter'!$B$2,"Überfällig",IF(I38&lt;='Parameter'!$B$2+'Parameter'!$B$3,"Bald fällig","Geplant")))))</f>
        <v/>
      </c>
      <c r="Q38" s="37">
        <f>IF(A38="","",IF(G38="Gewonnen",F38,0))</f>
        <v/>
      </c>
      <c r="R38" s="23">
        <f>IF(A38="","",IF(OR(B38="",C38="",D38="",E38="",F38="",F38&lt;=0,G38="",H38="",N38=""),"Pflichtfeld oder Betrag prüfen",IF(AND(OR(G38="Versandt",G38="Nachfassen",G38="In Klärung"),I38=""),"Nachfassdatum fehlt",IF(AND(OR(G38="Gewonnen",G38="Verloren",G38="Zurückgezogen"),OR(K38="",L38="")),"Abschlussangabe fehlt",IF(AND(NOT(OR(G38="Gewonnen",G38="Verloren",G38="Zurückgezogen")),OR(K38&lt;&gt;"",L38&lt;&gt;"")),"Abschlussangabe bei offenem Status",IF(OR(AND(G38="Gewonnen",L38&lt;&gt;"Auftrag erteilt"),AND(G38="Verloren",OR(L38="Auftrag erteilt",L38="Anbieter-Rückzug")),AND(G38="Zurückgezogen",L38="Auftrag erteilt")),"Status und Abschlussgrund prüfen",IF(OR(AND(I38&lt;&gt;"",I38&lt;B38),AND(J38&lt;&gt;"",J38&lt;B38),AND(K38&lt;&gt;"",K38&lt;B38)),"Datum vor Versand","OK")))))))</f>
        <v/>
      </c>
    </row>
    <row r="39" ht="31" customHeight="1">
      <c r="A39" s="16" t="n"/>
      <c r="B39" s="35" t="n"/>
      <c r="C39" s="18" t="n"/>
      <c r="D39" s="18" t="n"/>
      <c r="E39" s="16" t="n"/>
      <c r="F39" s="36" t="n"/>
      <c r="G39" s="16" t="n"/>
      <c r="H39" s="16" t="n"/>
      <c r="I39" s="35" t="n"/>
      <c r="J39" s="35" t="n"/>
      <c r="K39" s="35" t="n"/>
      <c r="L39" s="16" t="n"/>
      <c r="M39" s="18" t="n"/>
      <c r="N39" s="16" t="n"/>
      <c r="O39" s="20">
        <f>IF(OR(A39="",B39=""),"",IF(OR(G39="Gewonnen",G39="Verloren",G39="Zurückgezogen"),IF(K39="","",MAX(0,K39-B39)),MAX(0,'Parameter'!$B$2-B39)))</f>
        <v/>
      </c>
      <c r="P39" s="21">
        <f>IF(A39="","",IF(OR(G39="Gewonnen",G39="Verloren",G39="Zurückgezogen"),"Abgeschlossen",IF(I39="","Nachfassdatum fehlt",IF(I39&lt;'Parameter'!$B$2,"Überfällig",IF(I39&lt;='Parameter'!$B$2+'Parameter'!$B$3,"Bald fällig","Geplant")))))</f>
        <v/>
      </c>
      <c r="Q39" s="37">
        <f>IF(A39="","",IF(G39="Gewonnen",F39,0))</f>
        <v/>
      </c>
      <c r="R39" s="23">
        <f>IF(A39="","",IF(OR(B39="",C39="",D39="",E39="",F39="",F39&lt;=0,G39="",H39="",N39=""),"Pflichtfeld oder Betrag prüfen",IF(AND(OR(G39="Versandt",G39="Nachfassen",G39="In Klärung"),I39=""),"Nachfassdatum fehlt",IF(AND(OR(G39="Gewonnen",G39="Verloren",G39="Zurückgezogen"),OR(K39="",L39="")),"Abschlussangabe fehlt",IF(AND(NOT(OR(G39="Gewonnen",G39="Verloren",G39="Zurückgezogen")),OR(K39&lt;&gt;"",L39&lt;&gt;"")),"Abschlussangabe bei offenem Status",IF(OR(AND(G39="Gewonnen",L39&lt;&gt;"Auftrag erteilt"),AND(G39="Verloren",OR(L39="Auftrag erteilt",L39="Anbieter-Rückzug")),AND(G39="Zurückgezogen",L39="Auftrag erteilt")),"Status und Abschlussgrund prüfen",IF(OR(AND(I39&lt;&gt;"",I39&lt;B39),AND(J39&lt;&gt;"",J39&lt;B39),AND(K39&lt;&gt;"",K39&lt;B39)),"Datum vor Versand","OK")))))))</f>
        <v/>
      </c>
    </row>
    <row r="40" ht="31" customHeight="1">
      <c r="A40" s="16" t="n"/>
      <c r="B40" s="35" t="n"/>
      <c r="C40" s="18" t="n"/>
      <c r="D40" s="18" t="n"/>
      <c r="E40" s="16" t="n"/>
      <c r="F40" s="36" t="n"/>
      <c r="G40" s="16" t="n"/>
      <c r="H40" s="16" t="n"/>
      <c r="I40" s="35" t="n"/>
      <c r="J40" s="35" t="n"/>
      <c r="K40" s="35" t="n"/>
      <c r="L40" s="16" t="n"/>
      <c r="M40" s="18" t="n"/>
      <c r="N40" s="16" t="n"/>
      <c r="O40" s="20">
        <f>IF(OR(A40="",B40=""),"",IF(OR(G40="Gewonnen",G40="Verloren",G40="Zurückgezogen"),IF(K40="","",MAX(0,K40-B40)),MAX(0,'Parameter'!$B$2-B40)))</f>
        <v/>
      </c>
      <c r="P40" s="21">
        <f>IF(A40="","",IF(OR(G40="Gewonnen",G40="Verloren",G40="Zurückgezogen"),"Abgeschlossen",IF(I40="","Nachfassdatum fehlt",IF(I40&lt;'Parameter'!$B$2,"Überfällig",IF(I40&lt;='Parameter'!$B$2+'Parameter'!$B$3,"Bald fällig","Geplant")))))</f>
        <v/>
      </c>
      <c r="Q40" s="37">
        <f>IF(A40="","",IF(G40="Gewonnen",F40,0))</f>
        <v/>
      </c>
      <c r="R40" s="23">
        <f>IF(A40="","",IF(OR(B40="",C40="",D40="",E40="",F40="",F40&lt;=0,G40="",H40="",N40=""),"Pflichtfeld oder Betrag prüfen",IF(AND(OR(G40="Versandt",G40="Nachfassen",G40="In Klärung"),I40=""),"Nachfassdatum fehlt",IF(AND(OR(G40="Gewonnen",G40="Verloren",G40="Zurückgezogen"),OR(K40="",L40="")),"Abschlussangabe fehlt",IF(AND(NOT(OR(G40="Gewonnen",G40="Verloren",G40="Zurückgezogen")),OR(K40&lt;&gt;"",L40&lt;&gt;"")),"Abschlussangabe bei offenem Status",IF(OR(AND(G40="Gewonnen",L40&lt;&gt;"Auftrag erteilt"),AND(G40="Verloren",OR(L40="Auftrag erteilt",L40="Anbieter-Rückzug")),AND(G40="Zurückgezogen",L40="Auftrag erteilt")),"Status und Abschlussgrund prüfen",IF(OR(AND(I40&lt;&gt;"",I40&lt;B40),AND(J40&lt;&gt;"",J40&lt;B40),AND(K40&lt;&gt;"",K40&lt;B40)),"Datum vor Versand","OK")))))))</f>
        <v/>
      </c>
    </row>
    <row r="41" ht="31" customHeight="1">
      <c r="A41" s="16" t="n"/>
      <c r="B41" s="35" t="n"/>
      <c r="C41" s="18" t="n"/>
      <c r="D41" s="18" t="n"/>
      <c r="E41" s="16" t="n"/>
      <c r="F41" s="36" t="n"/>
      <c r="G41" s="16" t="n"/>
      <c r="H41" s="16" t="n"/>
      <c r="I41" s="35" t="n"/>
      <c r="J41" s="35" t="n"/>
      <c r="K41" s="35" t="n"/>
      <c r="L41" s="16" t="n"/>
      <c r="M41" s="18" t="n"/>
      <c r="N41" s="16" t="n"/>
      <c r="O41" s="20">
        <f>IF(OR(A41="",B41=""),"",IF(OR(G41="Gewonnen",G41="Verloren",G41="Zurückgezogen"),IF(K41="","",MAX(0,K41-B41)),MAX(0,'Parameter'!$B$2-B41)))</f>
        <v/>
      </c>
      <c r="P41" s="21">
        <f>IF(A41="","",IF(OR(G41="Gewonnen",G41="Verloren",G41="Zurückgezogen"),"Abgeschlossen",IF(I41="","Nachfassdatum fehlt",IF(I41&lt;'Parameter'!$B$2,"Überfällig",IF(I41&lt;='Parameter'!$B$2+'Parameter'!$B$3,"Bald fällig","Geplant")))))</f>
        <v/>
      </c>
      <c r="Q41" s="37">
        <f>IF(A41="","",IF(G41="Gewonnen",F41,0))</f>
        <v/>
      </c>
      <c r="R41" s="23">
        <f>IF(A41="","",IF(OR(B41="",C41="",D41="",E41="",F41="",F41&lt;=0,G41="",H41="",N41=""),"Pflichtfeld oder Betrag prüfen",IF(AND(OR(G41="Versandt",G41="Nachfassen",G41="In Klärung"),I41=""),"Nachfassdatum fehlt",IF(AND(OR(G41="Gewonnen",G41="Verloren",G41="Zurückgezogen"),OR(K41="",L41="")),"Abschlussangabe fehlt",IF(AND(NOT(OR(G41="Gewonnen",G41="Verloren",G41="Zurückgezogen")),OR(K41&lt;&gt;"",L41&lt;&gt;"")),"Abschlussangabe bei offenem Status",IF(OR(AND(G41="Gewonnen",L41&lt;&gt;"Auftrag erteilt"),AND(G41="Verloren",OR(L41="Auftrag erteilt",L41="Anbieter-Rückzug")),AND(G41="Zurückgezogen",L41="Auftrag erteilt")),"Status und Abschlussgrund prüfen",IF(OR(AND(I41&lt;&gt;"",I41&lt;B41),AND(J41&lt;&gt;"",J41&lt;B41),AND(K41&lt;&gt;"",K41&lt;B41)),"Datum vor Versand","OK")))))))</f>
        <v/>
      </c>
    </row>
    <row r="42" ht="31" customHeight="1">
      <c r="A42" s="16" t="n"/>
      <c r="B42" s="35" t="n"/>
      <c r="C42" s="18" t="n"/>
      <c r="D42" s="18" t="n"/>
      <c r="E42" s="16" t="n"/>
      <c r="F42" s="36" t="n"/>
      <c r="G42" s="16" t="n"/>
      <c r="H42" s="16" t="n"/>
      <c r="I42" s="35" t="n"/>
      <c r="J42" s="35" t="n"/>
      <c r="K42" s="35" t="n"/>
      <c r="L42" s="16" t="n"/>
      <c r="M42" s="18" t="n"/>
      <c r="N42" s="16" t="n"/>
      <c r="O42" s="20">
        <f>IF(OR(A42="",B42=""),"",IF(OR(G42="Gewonnen",G42="Verloren",G42="Zurückgezogen"),IF(K42="","",MAX(0,K42-B42)),MAX(0,'Parameter'!$B$2-B42)))</f>
        <v/>
      </c>
      <c r="P42" s="21">
        <f>IF(A42="","",IF(OR(G42="Gewonnen",G42="Verloren",G42="Zurückgezogen"),"Abgeschlossen",IF(I42="","Nachfassdatum fehlt",IF(I42&lt;'Parameter'!$B$2,"Überfällig",IF(I42&lt;='Parameter'!$B$2+'Parameter'!$B$3,"Bald fällig","Geplant")))))</f>
        <v/>
      </c>
      <c r="Q42" s="37">
        <f>IF(A42="","",IF(G42="Gewonnen",F42,0))</f>
        <v/>
      </c>
      <c r="R42" s="23">
        <f>IF(A42="","",IF(OR(B42="",C42="",D42="",E42="",F42="",F42&lt;=0,G42="",H42="",N42=""),"Pflichtfeld oder Betrag prüfen",IF(AND(OR(G42="Versandt",G42="Nachfassen",G42="In Klärung"),I42=""),"Nachfassdatum fehlt",IF(AND(OR(G42="Gewonnen",G42="Verloren",G42="Zurückgezogen"),OR(K42="",L42="")),"Abschlussangabe fehlt",IF(AND(NOT(OR(G42="Gewonnen",G42="Verloren",G42="Zurückgezogen")),OR(K42&lt;&gt;"",L42&lt;&gt;"")),"Abschlussangabe bei offenem Status",IF(OR(AND(G42="Gewonnen",L42&lt;&gt;"Auftrag erteilt"),AND(G42="Verloren",OR(L42="Auftrag erteilt",L42="Anbieter-Rückzug")),AND(G42="Zurückgezogen",L42="Auftrag erteilt")),"Status und Abschlussgrund prüfen",IF(OR(AND(I42&lt;&gt;"",I42&lt;B42),AND(J42&lt;&gt;"",J42&lt;B42),AND(K42&lt;&gt;"",K42&lt;B42)),"Datum vor Versand","OK")))))))</f>
        <v/>
      </c>
    </row>
    <row r="43" ht="31" customHeight="1">
      <c r="A43" s="16" t="n"/>
      <c r="B43" s="35" t="n"/>
      <c r="C43" s="18" t="n"/>
      <c r="D43" s="18" t="n"/>
      <c r="E43" s="16" t="n"/>
      <c r="F43" s="36" t="n"/>
      <c r="G43" s="16" t="n"/>
      <c r="H43" s="16" t="n"/>
      <c r="I43" s="35" t="n"/>
      <c r="J43" s="35" t="n"/>
      <c r="K43" s="35" t="n"/>
      <c r="L43" s="16" t="n"/>
      <c r="M43" s="18" t="n"/>
      <c r="N43" s="16" t="n"/>
      <c r="O43" s="20">
        <f>IF(OR(A43="",B43=""),"",IF(OR(G43="Gewonnen",G43="Verloren",G43="Zurückgezogen"),IF(K43="","",MAX(0,K43-B43)),MAX(0,'Parameter'!$B$2-B43)))</f>
        <v/>
      </c>
      <c r="P43" s="21">
        <f>IF(A43="","",IF(OR(G43="Gewonnen",G43="Verloren",G43="Zurückgezogen"),"Abgeschlossen",IF(I43="","Nachfassdatum fehlt",IF(I43&lt;'Parameter'!$B$2,"Überfällig",IF(I43&lt;='Parameter'!$B$2+'Parameter'!$B$3,"Bald fällig","Geplant")))))</f>
        <v/>
      </c>
      <c r="Q43" s="37">
        <f>IF(A43="","",IF(G43="Gewonnen",F43,0))</f>
        <v/>
      </c>
      <c r="R43" s="23">
        <f>IF(A43="","",IF(OR(B43="",C43="",D43="",E43="",F43="",F43&lt;=0,G43="",H43="",N43=""),"Pflichtfeld oder Betrag prüfen",IF(AND(OR(G43="Versandt",G43="Nachfassen",G43="In Klärung"),I43=""),"Nachfassdatum fehlt",IF(AND(OR(G43="Gewonnen",G43="Verloren",G43="Zurückgezogen"),OR(K43="",L43="")),"Abschlussangabe fehlt",IF(AND(NOT(OR(G43="Gewonnen",G43="Verloren",G43="Zurückgezogen")),OR(K43&lt;&gt;"",L43&lt;&gt;"")),"Abschlussangabe bei offenem Status",IF(OR(AND(G43="Gewonnen",L43&lt;&gt;"Auftrag erteilt"),AND(G43="Verloren",OR(L43="Auftrag erteilt",L43="Anbieter-Rückzug")),AND(G43="Zurückgezogen",L43="Auftrag erteilt")),"Status und Abschlussgrund prüfen",IF(OR(AND(I43&lt;&gt;"",I43&lt;B43),AND(J43&lt;&gt;"",J43&lt;B43),AND(K43&lt;&gt;"",K43&lt;B43)),"Datum vor Versand","OK")))))))</f>
        <v/>
      </c>
    </row>
    <row r="44" ht="31" customHeight="1">
      <c r="A44" s="16" t="n"/>
      <c r="B44" s="35" t="n"/>
      <c r="C44" s="18" t="n"/>
      <c r="D44" s="18" t="n"/>
      <c r="E44" s="16" t="n"/>
      <c r="F44" s="36" t="n"/>
      <c r="G44" s="16" t="n"/>
      <c r="H44" s="16" t="n"/>
      <c r="I44" s="35" t="n"/>
      <c r="J44" s="35" t="n"/>
      <c r="K44" s="35" t="n"/>
      <c r="L44" s="16" t="n"/>
      <c r="M44" s="18" t="n"/>
      <c r="N44" s="16" t="n"/>
      <c r="O44" s="20">
        <f>IF(OR(A44="",B44=""),"",IF(OR(G44="Gewonnen",G44="Verloren",G44="Zurückgezogen"),IF(K44="","",MAX(0,K44-B44)),MAX(0,'Parameter'!$B$2-B44)))</f>
        <v/>
      </c>
      <c r="P44" s="21">
        <f>IF(A44="","",IF(OR(G44="Gewonnen",G44="Verloren",G44="Zurückgezogen"),"Abgeschlossen",IF(I44="","Nachfassdatum fehlt",IF(I44&lt;'Parameter'!$B$2,"Überfällig",IF(I44&lt;='Parameter'!$B$2+'Parameter'!$B$3,"Bald fällig","Geplant")))))</f>
        <v/>
      </c>
      <c r="Q44" s="37">
        <f>IF(A44="","",IF(G44="Gewonnen",F44,0))</f>
        <v/>
      </c>
      <c r="R44" s="23">
        <f>IF(A44="","",IF(OR(B44="",C44="",D44="",E44="",F44="",F44&lt;=0,G44="",H44="",N44=""),"Pflichtfeld oder Betrag prüfen",IF(AND(OR(G44="Versandt",G44="Nachfassen",G44="In Klärung"),I44=""),"Nachfassdatum fehlt",IF(AND(OR(G44="Gewonnen",G44="Verloren",G44="Zurückgezogen"),OR(K44="",L44="")),"Abschlussangabe fehlt",IF(AND(NOT(OR(G44="Gewonnen",G44="Verloren",G44="Zurückgezogen")),OR(K44&lt;&gt;"",L44&lt;&gt;"")),"Abschlussangabe bei offenem Status",IF(OR(AND(G44="Gewonnen",L44&lt;&gt;"Auftrag erteilt"),AND(G44="Verloren",OR(L44="Auftrag erteilt",L44="Anbieter-Rückzug")),AND(G44="Zurückgezogen",L44="Auftrag erteilt")),"Status und Abschlussgrund prüfen",IF(OR(AND(I44&lt;&gt;"",I44&lt;B44),AND(J44&lt;&gt;"",J44&lt;B44),AND(K44&lt;&gt;"",K44&lt;B44)),"Datum vor Versand","OK")))))))</f>
        <v/>
      </c>
    </row>
    <row r="45" ht="31" customHeight="1">
      <c r="A45" s="16" t="n"/>
      <c r="B45" s="35" t="n"/>
      <c r="C45" s="18" t="n"/>
      <c r="D45" s="18" t="n"/>
      <c r="E45" s="16" t="n"/>
      <c r="F45" s="36" t="n"/>
      <c r="G45" s="16" t="n"/>
      <c r="H45" s="16" t="n"/>
      <c r="I45" s="35" t="n"/>
      <c r="J45" s="35" t="n"/>
      <c r="K45" s="35" t="n"/>
      <c r="L45" s="16" t="n"/>
      <c r="M45" s="18" t="n"/>
      <c r="N45" s="16" t="n"/>
      <c r="O45" s="20">
        <f>IF(OR(A45="",B45=""),"",IF(OR(G45="Gewonnen",G45="Verloren",G45="Zurückgezogen"),IF(K45="","",MAX(0,K45-B45)),MAX(0,'Parameter'!$B$2-B45)))</f>
        <v/>
      </c>
      <c r="P45" s="21">
        <f>IF(A45="","",IF(OR(G45="Gewonnen",G45="Verloren",G45="Zurückgezogen"),"Abgeschlossen",IF(I45="","Nachfassdatum fehlt",IF(I45&lt;'Parameter'!$B$2,"Überfällig",IF(I45&lt;='Parameter'!$B$2+'Parameter'!$B$3,"Bald fällig","Geplant")))))</f>
        <v/>
      </c>
      <c r="Q45" s="37">
        <f>IF(A45="","",IF(G45="Gewonnen",F45,0))</f>
        <v/>
      </c>
      <c r="R45" s="23">
        <f>IF(A45="","",IF(OR(B45="",C45="",D45="",E45="",F45="",F45&lt;=0,G45="",H45="",N45=""),"Pflichtfeld oder Betrag prüfen",IF(AND(OR(G45="Versandt",G45="Nachfassen",G45="In Klärung"),I45=""),"Nachfassdatum fehlt",IF(AND(OR(G45="Gewonnen",G45="Verloren",G45="Zurückgezogen"),OR(K45="",L45="")),"Abschlussangabe fehlt",IF(AND(NOT(OR(G45="Gewonnen",G45="Verloren",G45="Zurückgezogen")),OR(K45&lt;&gt;"",L45&lt;&gt;"")),"Abschlussangabe bei offenem Status",IF(OR(AND(G45="Gewonnen",L45&lt;&gt;"Auftrag erteilt"),AND(G45="Verloren",OR(L45="Auftrag erteilt",L45="Anbieter-Rückzug")),AND(G45="Zurückgezogen",L45="Auftrag erteilt")),"Status und Abschlussgrund prüfen",IF(OR(AND(I45&lt;&gt;"",I45&lt;B45),AND(J45&lt;&gt;"",J45&lt;B45),AND(K45&lt;&gt;"",K45&lt;B45)),"Datum vor Versand","OK")))))))</f>
        <v/>
      </c>
    </row>
    <row r="46" ht="31" customHeight="1">
      <c r="A46" s="16" t="n"/>
      <c r="B46" s="35" t="n"/>
      <c r="C46" s="18" t="n"/>
      <c r="D46" s="18" t="n"/>
      <c r="E46" s="16" t="n"/>
      <c r="F46" s="36" t="n"/>
      <c r="G46" s="16" t="n"/>
      <c r="H46" s="16" t="n"/>
      <c r="I46" s="35" t="n"/>
      <c r="J46" s="35" t="n"/>
      <c r="K46" s="35" t="n"/>
      <c r="L46" s="16" t="n"/>
      <c r="M46" s="18" t="n"/>
      <c r="N46" s="16" t="n"/>
      <c r="O46" s="20">
        <f>IF(OR(A46="",B46=""),"",IF(OR(G46="Gewonnen",G46="Verloren",G46="Zurückgezogen"),IF(K46="","",MAX(0,K46-B46)),MAX(0,'Parameter'!$B$2-B46)))</f>
        <v/>
      </c>
      <c r="P46" s="21">
        <f>IF(A46="","",IF(OR(G46="Gewonnen",G46="Verloren",G46="Zurückgezogen"),"Abgeschlossen",IF(I46="","Nachfassdatum fehlt",IF(I46&lt;'Parameter'!$B$2,"Überfällig",IF(I46&lt;='Parameter'!$B$2+'Parameter'!$B$3,"Bald fällig","Geplant")))))</f>
        <v/>
      </c>
      <c r="Q46" s="37">
        <f>IF(A46="","",IF(G46="Gewonnen",F46,0))</f>
        <v/>
      </c>
      <c r="R46" s="23">
        <f>IF(A46="","",IF(OR(B46="",C46="",D46="",E46="",F46="",F46&lt;=0,G46="",H46="",N46=""),"Pflichtfeld oder Betrag prüfen",IF(AND(OR(G46="Versandt",G46="Nachfassen",G46="In Klärung"),I46=""),"Nachfassdatum fehlt",IF(AND(OR(G46="Gewonnen",G46="Verloren",G46="Zurückgezogen"),OR(K46="",L46="")),"Abschlussangabe fehlt",IF(AND(NOT(OR(G46="Gewonnen",G46="Verloren",G46="Zurückgezogen")),OR(K46&lt;&gt;"",L46&lt;&gt;"")),"Abschlussangabe bei offenem Status",IF(OR(AND(G46="Gewonnen",L46&lt;&gt;"Auftrag erteilt"),AND(G46="Verloren",OR(L46="Auftrag erteilt",L46="Anbieter-Rückzug")),AND(G46="Zurückgezogen",L46="Auftrag erteilt")),"Status und Abschlussgrund prüfen",IF(OR(AND(I46&lt;&gt;"",I46&lt;B46),AND(J46&lt;&gt;"",J46&lt;B46),AND(K46&lt;&gt;"",K46&lt;B46)),"Datum vor Versand","OK")))))))</f>
        <v/>
      </c>
    </row>
    <row r="47" ht="31" customHeight="1">
      <c r="A47" s="16" t="n"/>
      <c r="B47" s="35" t="n"/>
      <c r="C47" s="18" t="n"/>
      <c r="D47" s="18" t="n"/>
      <c r="E47" s="16" t="n"/>
      <c r="F47" s="36" t="n"/>
      <c r="G47" s="16" t="n"/>
      <c r="H47" s="16" t="n"/>
      <c r="I47" s="35" t="n"/>
      <c r="J47" s="35" t="n"/>
      <c r="K47" s="35" t="n"/>
      <c r="L47" s="16" t="n"/>
      <c r="M47" s="18" t="n"/>
      <c r="N47" s="16" t="n"/>
      <c r="O47" s="20">
        <f>IF(OR(A47="",B47=""),"",IF(OR(G47="Gewonnen",G47="Verloren",G47="Zurückgezogen"),IF(K47="","",MAX(0,K47-B47)),MAX(0,'Parameter'!$B$2-B47)))</f>
        <v/>
      </c>
      <c r="P47" s="21">
        <f>IF(A47="","",IF(OR(G47="Gewonnen",G47="Verloren",G47="Zurückgezogen"),"Abgeschlossen",IF(I47="","Nachfassdatum fehlt",IF(I47&lt;'Parameter'!$B$2,"Überfällig",IF(I47&lt;='Parameter'!$B$2+'Parameter'!$B$3,"Bald fällig","Geplant")))))</f>
        <v/>
      </c>
      <c r="Q47" s="37">
        <f>IF(A47="","",IF(G47="Gewonnen",F47,0))</f>
        <v/>
      </c>
      <c r="R47" s="23">
        <f>IF(A47="","",IF(OR(B47="",C47="",D47="",E47="",F47="",F47&lt;=0,G47="",H47="",N47=""),"Pflichtfeld oder Betrag prüfen",IF(AND(OR(G47="Versandt",G47="Nachfassen",G47="In Klärung"),I47=""),"Nachfassdatum fehlt",IF(AND(OR(G47="Gewonnen",G47="Verloren",G47="Zurückgezogen"),OR(K47="",L47="")),"Abschlussangabe fehlt",IF(AND(NOT(OR(G47="Gewonnen",G47="Verloren",G47="Zurückgezogen")),OR(K47&lt;&gt;"",L47&lt;&gt;"")),"Abschlussangabe bei offenem Status",IF(OR(AND(G47="Gewonnen",L47&lt;&gt;"Auftrag erteilt"),AND(G47="Verloren",OR(L47="Auftrag erteilt",L47="Anbieter-Rückzug")),AND(G47="Zurückgezogen",L47="Auftrag erteilt")),"Status und Abschlussgrund prüfen",IF(OR(AND(I47&lt;&gt;"",I47&lt;B47),AND(J47&lt;&gt;"",J47&lt;B47),AND(K47&lt;&gt;"",K47&lt;B47)),"Datum vor Versand","OK")))))))</f>
        <v/>
      </c>
    </row>
    <row r="48" ht="31" customHeight="1">
      <c r="A48" s="16" t="n"/>
      <c r="B48" s="35" t="n"/>
      <c r="C48" s="18" t="n"/>
      <c r="D48" s="18" t="n"/>
      <c r="E48" s="16" t="n"/>
      <c r="F48" s="36" t="n"/>
      <c r="G48" s="16" t="n"/>
      <c r="H48" s="16" t="n"/>
      <c r="I48" s="35" t="n"/>
      <c r="J48" s="35" t="n"/>
      <c r="K48" s="35" t="n"/>
      <c r="L48" s="16" t="n"/>
      <c r="M48" s="18" t="n"/>
      <c r="N48" s="16" t="n"/>
      <c r="O48" s="20">
        <f>IF(OR(A48="",B48=""),"",IF(OR(G48="Gewonnen",G48="Verloren",G48="Zurückgezogen"),IF(K48="","",MAX(0,K48-B48)),MAX(0,'Parameter'!$B$2-B48)))</f>
        <v/>
      </c>
      <c r="P48" s="21">
        <f>IF(A48="","",IF(OR(G48="Gewonnen",G48="Verloren",G48="Zurückgezogen"),"Abgeschlossen",IF(I48="","Nachfassdatum fehlt",IF(I48&lt;'Parameter'!$B$2,"Überfällig",IF(I48&lt;='Parameter'!$B$2+'Parameter'!$B$3,"Bald fällig","Geplant")))))</f>
        <v/>
      </c>
      <c r="Q48" s="37">
        <f>IF(A48="","",IF(G48="Gewonnen",F48,0))</f>
        <v/>
      </c>
      <c r="R48" s="23">
        <f>IF(A48="","",IF(OR(B48="",C48="",D48="",E48="",F48="",F48&lt;=0,G48="",H48="",N48=""),"Pflichtfeld oder Betrag prüfen",IF(AND(OR(G48="Versandt",G48="Nachfassen",G48="In Klärung"),I48=""),"Nachfassdatum fehlt",IF(AND(OR(G48="Gewonnen",G48="Verloren",G48="Zurückgezogen"),OR(K48="",L48="")),"Abschlussangabe fehlt",IF(AND(NOT(OR(G48="Gewonnen",G48="Verloren",G48="Zurückgezogen")),OR(K48&lt;&gt;"",L48&lt;&gt;"")),"Abschlussangabe bei offenem Status",IF(OR(AND(G48="Gewonnen",L48&lt;&gt;"Auftrag erteilt"),AND(G48="Verloren",OR(L48="Auftrag erteilt",L48="Anbieter-Rückzug")),AND(G48="Zurückgezogen",L48="Auftrag erteilt")),"Status und Abschlussgrund prüfen",IF(OR(AND(I48&lt;&gt;"",I48&lt;B48),AND(J48&lt;&gt;"",J48&lt;B48),AND(K48&lt;&gt;"",K48&lt;B48)),"Datum vor Versand","OK")))))))</f>
        <v/>
      </c>
    </row>
    <row r="49" ht="31" customHeight="1">
      <c r="A49" s="16" t="n"/>
      <c r="B49" s="35" t="n"/>
      <c r="C49" s="18" t="n"/>
      <c r="D49" s="18" t="n"/>
      <c r="E49" s="16" t="n"/>
      <c r="F49" s="36" t="n"/>
      <c r="G49" s="16" t="n"/>
      <c r="H49" s="16" t="n"/>
      <c r="I49" s="35" t="n"/>
      <c r="J49" s="35" t="n"/>
      <c r="K49" s="35" t="n"/>
      <c r="L49" s="16" t="n"/>
      <c r="M49" s="18" t="n"/>
      <c r="N49" s="16" t="n"/>
      <c r="O49" s="20">
        <f>IF(OR(A49="",B49=""),"",IF(OR(G49="Gewonnen",G49="Verloren",G49="Zurückgezogen"),IF(K49="","",MAX(0,K49-B49)),MAX(0,'Parameter'!$B$2-B49)))</f>
        <v/>
      </c>
      <c r="P49" s="21">
        <f>IF(A49="","",IF(OR(G49="Gewonnen",G49="Verloren",G49="Zurückgezogen"),"Abgeschlossen",IF(I49="","Nachfassdatum fehlt",IF(I49&lt;'Parameter'!$B$2,"Überfällig",IF(I49&lt;='Parameter'!$B$2+'Parameter'!$B$3,"Bald fällig","Geplant")))))</f>
        <v/>
      </c>
      <c r="Q49" s="37">
        <f>IF(A49="","",IF(G49="Gewonnen",F49,0))</f>
        <v/>
      </c>
      <c r="R49" s="23">
        <f>IF(A49="","",IF(OR(B49="",C49="",D49="",E49="",F49="",F49&lt;=0,G49="",H49="",N49=""),"Pflichtfeld oder Betrag prüfen",IF(AND(OR(G49="Versandt",G49="Nachfassen",G49="In Klärung"),I49=""),"Nachfassdatum fehlt",IF(AND(OR(G49="Gewonnen",G49="Verloren",G49="Zurückgezogen"),OR(K49="",L49="")),"Abschlussangabe fehlt",IF(AND(NOT(OR(G49="Gewonnen",G49="Verloren",G49="Zurückgezogen")),OR(K49&lt;&gt;"",L49&lt;&gt;"")),"Abschlussangabe bei offenem Status",IF(OR(AND(G49="Gewonnen",L49&lt;&gt;"Auftrag erteilt"),AND(G49="Verloren",OR(L49="Auftrag erteilt",L49="Anbieter-Rückzug")),AND(G49="Zurückgezogen",L49="Auftrag erteilt")),"Status und Abschlussgrund prüfen",IF(OR(AND(I49&lt;&gt;"",I49&lt;B49),AND(J49&lt;&gt;"",J49&lt;B49),AND(K49&lt;&gt;"",K49&lt;B49)),"Datum vor Versand","OK")))))))</f>
        <v/>
      </c>
    </row>
    <row r="50" ht="31" customHeight="1">
      <c r="A50" s="16" t="n"/>
      <c r="B50" s="35" t="n"/>
      <c r="C50" s="18" t="n"/>
      <c r="D50" s="18" t="n"/>
      <c r="E50" s="16" t="n"/>
      <c r="F50" s="36" t="n"/>
      <c r="G50" s="16" t="n"/>
      <c r="H50" s="16" t="n"/>
      <c r="I50" s="35" t="n"/>
      <c r="J50" s="35" t="n"/>
      <c r="K50" s="35" t="n"/>
      <c r="L50" s="16" t="n"/>
      <c r="M50" s="18" t="n"/>
      <c r="N50" s="16" t="n"/>
      <c r="O50" s="20">
        <f>IF(OR(A50="",B50=""),"",IF(OR(G50="Gewonnen",G50="Verloren",G50="Zurückgezogen"),IF(K50="","",MAX(0,K50-B50)),MAX(0,'Parameter'!$B$2-B50)))</f>
        <v/>
      </c>
      <c r="P50" s="21">
        <f>IF(A50="","",IF(OR(G50="Gewonnen",G50="Verloren",G50="Zurückgezogen"),"Abgeschlossen",IF(I50="","Nachfassdatum fehlt",IF(I50&lt;'Parameter'!$B$2,"Überfällig",IF(I50&lt;='Parameter'!$B$2+'Parameter'!$B$3,"Bald fällig","Geplant")))))</f>
        <v/>
      </c>
      <c r="Q50" s="37">
        <f>IF(A50="","",IF(G50="Gewonnen",F50,0))</f>
        <v/>
      </c>
      <c r="R50" s="23">
        <f>IF(A50="","",IF(OR(B50="",C50="",D50="",E50="",F50="",F50&lt;=0,G50="",H50="",N50=""),"Pflichtfeld oder Betrag prüfen",IF(AND(OR(G50="Versandt",G50="Nachfassen",G50="In Klärung"),I50=""),"Nachfassdatum fehlt",IF(AND(OR(G50="Gewonnen",G50="Verloren",G50="Zurückgezogen"),OR(K50="",L50="")),"Abschlussangabe fehlt",IF(AND(NOT(OR(G50="Gewonnen",G50="Verloren",G50="Zurückgezogen")),OR(K50&lt;&gt;"",L50&lt;&gt;"")),"Abschlussangabe bei offenem Status",IF(OR(AND(G50="Gewonnen",L50&lt;&gt;"Auftrag erteilt"),AND(G50="Verloren",OR(L50="Auftrag erteilt",L50="Anbieter-Rückzug")),AND(G50="Zurückgezogen",L50="Auftrag erteilt")),"Status und Abschlussgrund prüfen",IF(OR(AND(I50&lt;&gt;"",I50&lt;B50),AND(J50&lt;&gt;"",J50&lt;B50),AND(K50&lt;&gt;"",K50&lt;B50)),"Datum vor Versand","OK")))))))</f>
        <v/>
      </c>
    </row>
    <row r="51" ht="31" customHeight="1">
      <c r="A51" s="16" t="n"/>
      <c r="B51" s="35" t="n"/>
      <c r="C51" s="18" t="n"/>
      <c r="D51" s="18" t="n"/>
      <c r="E51" s="16" t="n"/>
      <c r="F51" s="36" t="n"/>
      <c r="G51" s="16" t="n"/>
      <c r="H51" s="16" t="n"/>
      <c r="I51" s="35" t="n"/>
      <c r="J51" s="35" t="n"/>
      <c r="K51" s="35" t="n"/>
      <c r="L51" s="16" t="n"/>
      <c r="M51" s="18" t="n"/>
      <c r="N51" s="16" t="n"/>
      <c r="O51" s="20">
        <f>IF(OR(A51="",B51=""),"",IF(OR(G51="Gewonnen",G51="Verloren",G51="Zurückgezogen"),IF(K51="","",MAX(0,K51-B51)),MAX(0,'Parameter'!$B$2-B51)))</f>
        <v/>
      </c>
      <c r="P51" s="21">
        <f>IF(A51="","",IF(OR(G51="Gewonnen",G51="Verloren",G51="Zurückgezogen"),"Abgeschlossen",IF(I51="","Nachfassdatum fehlt",IF(I51&lt;'Parameter'!$B$2,"Überfällig",IF(I51&lt;='Parameter'!$B$2+'Parameter'!$B$3,"Bald fällig","Geplant")))))</f>
        <v/>
      </c>
      <c r="Q51" s="37">
        <f>IF(A51="","",IF(G51="Gewonnen",F51,0))</f>
        <v/>
      </c>
      <c r="R51" s="23">
        <f>IF(A51="","",IF(OR(B51="",C51="",D51="",E51="",F51="",F51&lt;=0,G51="",H51="",N51=""),"Pflichtfeld oder Betrag prüfen",IF(AND(OR(G51="Versandt",G51="Nachfassen",G51="In Klärung"),I51=""),"Nachfassdatum fehlt",IF(AND(OR(G51="Gewonnen",G51="Verloren",G51="Zurückgezogen"),OR(K51="",L51="")),"Abschlussangabe fehlt",IF(AND(NOT(OR(G51="Gewonnen",G51="Verloren",G51="Zurückgezogen")),OR(K51&lt;&gt;"",L51&lt;&gt;"")),"Abschlussangabe bei offenem Status",IF(OR(AND(G51="Gewonnen",L51&lt;&gt;"Auftrag erteilt"),AND(G51="Verloren",OR(L51="Auftrag erteilt",L51="Anbieter-Rückzug")),AND(G51="Zurückgezogen",L51="Auftrag erteilt")),"Status und Abschlussgrund prüfen",IF(OR(AND(I51&lt;&gt;"",I51&lt;B51),AND(J51&lt;&gt;"",J51&lt;B51),AND(K51&lt;&gt;"",K51&lt;B51)),"Datum vor Versand","OK")))))))</f>
        <v/>
      </c>
    </row>
    <row r="52" ht="31" customHeight="1">
      <c r="A52" s="16" t="n"/>
      <c r="B52" s="35" t="n"/>
      <c r="C52" s="18" t="n"/>
      <c r="D52" s="18" t="n"/>
      <c r="E52" s="16" t="n"/>
      <c r="F52" s="36" t="n"/>
      <c r="G52" s="16" t="n"/>
      <c r="H52" s="16" t="n"/>
      <c r="I52" s="35" t="n"/>
      <c r="J52" s="35" t="n"/>
      <c r="K52" s="35" t="n"/>
      <c r="L52" s="16" t="n"/>
      <c r="M52" s="18" t="n"/>
      <c r="N52" s="16" t="n"/>
      <c r="O52" s="20">
        <f>IF(OR(A52="",B52=""),"",IF(OR(G52="Gewonnen",G52="Verloren",G52="Zurückgezogen"),IF(K52="","",MAX(0,K52-B52)),MAX(0,'Parameter'!$B$2-B52)))</f>
        <v/>
      </c>
      <c r="P52" s="21">
        <f>IF(A52="","",IF(OR(G52="Gewonnen",G52="Verloren",G52="Zurückgezogen"),"Abgeschlossen",IF(I52="","Nachfassdatum fehlt",IF(I52&lt;'Parameter'!$B$2,"Überfällig",IF(I52&lt;='Parameter'!$B$2+'Parameter'!$B$3,"Bald fällig","Geplant")))))</f>
        <v/>
      </c>
      <c r="Q52" s="37">
        <f>IF(A52="","",IF(G52="Gewonnen",F52,0))</f>
        <v/>
      </c>
      <c r="R52" s="23">
        <f>IF(A52="","",IF(OR(B52="",C52="",D52="",E52="",F52="",F52&lt;=0,G52="",H52="",N52=""),"Pflichtfeld oder Betrag prüfen",IF(AND(OR(G52="Versandt",G52="Nachfassen",G52="In Klärung"),I52=""),"Nachfassdatum fehlt",IF(AND(OR(G52="Gewonnen",G52="Verloren",G52="Zurückgezogen"),OR(K52="",L52="")),"Abschlussangabe fehlt",IF(AND(NOT(OR(G52="Gewonnen",G52="Verloren",G52="Zurückgezogen")),OR(K52&lt;&gt;"",L52&lt;&gt;"")),"Abschlussangabe bei offenem Status",IF(OR(AND(G52="Gewonnen",L52&lt;&gt;"Auftrag erteilt"),AND(G52="Verloren",OR(L52="Auftrag erteilt",L52="Anbieter-Rückzug")),AND(G52="Zurückgezogen",L52="Auftrag erteilt")),"Status und Abschlussgrund prüfen",IF(OR(AND(I52&lt;&gt;"",I52&lt;B52),AND(J52&lt;&gt;"",J52&lt;B52),AND(K52&lt;&gt;"",K52&lt;B52)),"Datum vor Versand","OK")))))))</f>
        <v/>
      </c>
    </row>
    <row r="53" ht="31" customHeight="1">
      <c r="A53" s="16" t="n"/>
      <c r="B53" s="35" t="n"/>
      <c r="C53" s="18" t="n"/>
      <c r="D53" s="18" t="n"/>
      <c r="E53" s="16" t="n"/>
      <c r="F53" s="36" t="n"/>
      <c r="G53" s="16" t="n"/>
      <c r="H53" s="16" t="n"/>
      <c r="I53" s="35" t="n"/>
      <c r="J53" s="35" t="n"/>
      <c r="K53" s="35" t="n"/>
      <c r="L53" s="16" t="n"/>
      <c r="M53" s="18" t="n"/>
      <c r="N53" s="16" t="n"/>
      <c r="O53" s="20">
        <f>IF(OR(A53="",B53=""),"",IF(OR(G53="Gewonnen",G53="Verloren",G53="Zurückgezogen"),IF(K53="","",MAX(0,K53-B53)),MAX(0,'Parameter'!$B$2-B53)))</f>
        <v/>
      </c>
      <c r="P53" s="21">
        <f>IF(A53="","",IF(OR(G53="Gewonnen",G53="Verloren",G53="Zurückgezogen"),"Abgeschlossen",IF(I53="","Nachfassdatum fehlt",IF(I53&lt;'Parameter'!$B$2,"Überfällig",IF(I53&lt;='Parameter'!$B$2+'Parameter'!$B$3,"Bald fällig","Geplant")))))</f>
        <v/>
      </c>
      <c r="Q53" s="37">
        <f>IF(A53="","",IF(G53="Gewonnen",F53,0))</f>
        <v/>
      </c>
      <c r="R53" s="23">
        <f>IF(A53="","",IF(OR(B53="",C53="",D53="",E53="",F53="",F53&lt;=0,G53="",H53="",N53=""),"Pflichtfeld oder Betrag prüfen",IF(AND(OR(G53="Versandt",G53="Nachfassen",G53="In Klärung"),I53=""),"Nachfassdatum fehlt",IF(AND(OR(G53="Gewonnen",G53="Verloren",G53="Zurückgezogen"),OR(K53="",L53="")),"Abschlussangabe fehlt",IF(AND(NOT(OR(G53="Gewonnen",G53="Verloren",G53="Zurückgezogen")),OR(K53&lt;&gt;"",L53&lt;&gt;"")),"Abschlussangabe bei offenem Status",IF(OR(AND(G53="Gewonnen",L53&lt;&gt;"Auftrag erteilt"),AND(G53="Verloren",OR(L53="Auftrag erteilt",L53="Anbieter-Rückzug")),AND(G53="Zurückgezogen",L53="Auftrag erteilt")),"Status und Abschlussgrund prüfen",IF(OR(AND(I53&lt;&gt;"",I53&lt;B53),AND(J53&lt;&gt;"",J53&lt;B53),AND(K53&lt;&gt;"",K53&lt;B53)),"Datum vor Versand","OK")))))))</f>
        <v/>
      </c>
    </row>
    <row r="54" ht="31" customHeight="1">
      <c r="A54" s="16" t="n"/>
      <c r="B54" s="35" t="n"/>
      <c r="C54" s="18" t="n"/>
      <c r="D54" s="18" t="n"/>
      <c r="E54" s="16" t="n"/>
      <c r="F54" s="36" t="n"/>
      <c r="G54" s="16" t="n"/>
      <c r="H54" s="16" t="n"/>
      <c r="I54" s="35" t="n"/>
      <c r="J54" s="35" t="n"/>
      <c r="K54" s="35" t="n"/>
      <c r="L54" s="16" t="n"/>
      <c r="M54" s="18" t="n"/>
      <c r="N54" s="16" t="n"/>
      <c r="O54" s="20">
        <f>IF(OR(A54="",B54=""),"",IF(OR(G54="Gewonnen",G54="Verloren",G54="Zurückgezogen"),IF(K54="","",MAX(0,K54-B54)),MAX(0,'Parameter'!$B$2-B54)))</f>
        <v/>
      </c>
      <c r="P54" s="21">
        <f>IF(A54="","",IF(OR(G54="Gewonnen",G54="Verloren",G54="Zurückgezogen"),"Abgeschlossen",IF(I54="","Nachfassdatum fehlt",IF(I54&lt;'Parameter'!$B$2,"Überfällig",IF(I54&lt;='Parameter'!$B$2+'Parameter'!$B$3,"Bald fällig","Geplant")))))</f>
        <v/>
      </c>
      <c r="Q54" s="37">
        <f>IF(A54="","",IF(G54="Gewonnen",F54,0))</f>
        <v/>
      </c>
      <c r="R54" s="23">
        <f>IF(A54="","",IF(OR(B54="",C54="",D54="",E54="",F54="",F54&lt;=0,G54="",H54="",N54=""),"Pflichtfeld oder Betrag prüfen",IF(AND(OR(G54="Versandt",G54="Nachfassen",G54="In Klärung"),I54=""),"Nachfassdatum fehlt",IF(AND(OR(G54="Gewonnen",G54="Verloren",G54="Zurückgezogen"),OR(K54="",L54="")),"Abschlussangabe fehlt",IF(AND(NOT(OR(G54="Gewonnen",G54="Verloren",G54="Zurückgezogen")),OR(K54&lt;&gt;"",L54&lt;&gt;"")),"Abschlussangabe bei offenem Status",IF(OR(AND(G54="Gewonnen",L54&lt;&gt;"Auftrag erteilt"),AND(G54="Verloren",OR(L54="Auftrag erteilt",L54="Anbieter-Rückzug")),AND(G54="Zurückgezogen",L54="Auftrag erteilt")),"Status und Abschlussgrund prüfen",IF(OR(AND(I54&lt;&gt;"",I54&lt;B54),AND(J54&lt;&gt;"",J54&lt;B54),AND(K54&lt;&gt;"",K54&lt;B54)),"Datum vor Versand","OK")))))))</f>
        <v/>
      </c>
    </row>
    <row r="55" ht="31" customHeight="1">
      <c r="A55" s="16" t="n"/>
      <c r="B55" s="35" t="n"/>
      <c r="C55" s="18" t="n"/>
      <c r="D55" s="18" t="n"/>
      <c r="E55" s="16" t="n"/>
      <c r="F55" s="36" t="n"/>
      <c r="G55" s="16" t="n"/>
      <c r="H55" s="16" t="n"/>
      <c r="I55" s="35" t="n"/>
      <c r="J55" s="35" t="n"/>
      <c r="K55" s="35" t="n"/>
      <c r="L55" s="16" t="n"/>
      <c r="M55" s="18" t="n"/>
      <c r="N55" s="16" t="n"/>
      <c r="O55" s="20">
        <f>IF(OR(A55="",B55=""),"",IF(OR(G55="Gewonnen",G55="Verloren",G55="Zurückgezogen"),IF(K55="","",MAX(0,K55-B55)),MAX(0,'Parameter'!$B$2-B55)))</f>
        <v/>
      </c>
      <c r="P55" s="21">
        <f>IF(A55="","",IF(OR(G55="Gewonnen",G55="Verloren",G55="Zurückgezogen"),"Abgeschlossen",IF(I55="","Nachfassdatum fehlt",IF(I55&lt;'Parameter'!$B$2,"Überfällig",IF(I55&lt;='Parameter'!$B$2+'Parameter'!$B$3,"Bald fällig","Geplant")))))</f>
        <v/>
      </c>
      <c r="Q55" s="37">
        <f>IF(A55="","",IF(G55="Gewonnen",F55,0))</f>
        <v/>
      </c>
      <c r="R55" s="23">
        <f>IF(A55="","",IF(OR(B55="",C55="",D55="",E55="",F55="",F55&lt;=0,G55="",H55="",N55=""),"Pflichtfeld oder Betrag prüfen",IF(AND(OR(G55="Versandt",G55="Nachfassen",G55="In Klärung"),I55=""),"Nachfassdatum fehlt",IF(AND(OR(G55="Gewonnen",G55="Verloren",G55="Zurückgezogen"),OR(K55="",L55="")),"Abschlussangabe fehlt",IF(AND(NOT(OR(G55="Gewonnen",G55="Verloren",G55="Zurückgezogen")),OR(K55&lt;&gt;"",L55&lt;&gt;"")),"Abschlussangabe bei offenem Status",IF(OR(AND(G55="Gewonnen",L55&lt;&gt;"Auftrag erteilt"),AND(G55="Verloren",OR(L55="Auftrag erteilt",L55="Anbieter-Rückzug")),AND(G55="Zurückgezogen",L55="Auftrag erteilt")),"Status und Abschlussgrund prüfen",IF(OR(AND(I55&lt;&gt;"",I55&lt;B55),AND(J55&lt;&gt;"",J55&lt;B55),AND(K55&lt;&gt;"",K55&lt;B55)),"Datum vor Versand","OK")))))))</f>
        <v/>
      </c>
    </row>
    <row r="56" ht="31" customHeight="1">
      <c r="A56" s="16" t="n"/>
      <c r="B56" s="35" t="n"/>
      <c r="C56" s="18" t="n"/>
      <c r="D56" s="18" t="n"/>
      <c r="E56" s="16" t="n"/>
      <c r="F56" s="36" t="n"/>
      <c r="G56" s="16" t="n"/>
      <c r="H56" s="16" t="n"/>
      <c r="I56" s="35" t="n"/>
      <c r="J56" s="35" t="n"/>
      <c r="K56" s="35" t="n"/>
      <c r="L56" s="16" t="n"/>
      <c r="M56" s="18" t="n"/>
      <c r="N56" s="16" t="n"/>
      <c r="O56" s="20">
        <f>IF(OR(A56="",B56=""),"",IF(OR(G56="Gewonnen",G56="Verloren",G56="Zurückgezogen"),IF(K56="","",MAX(0,K56-B56)),MAX(0,'Parameter'!$B$2-B56)))</f>
        <v/>
      </c>
      <c r="P56" s="21">
        <f>IF(A56="","",IF(OR(G56="Gewonnen",G56="Verloren",G56="Zurückgezogen"),"Abgeschlossen",IF(I56="","Nachfassdatum fehlt",IF(I56&lt;'Parameter'!$B$2,"Überfällig",IF(I56&lt;='Parameter'!$B$2+'Parameter'!$B$3,"Bald fällig","Geplant")))))</f>
        <v/>
      </c>
      <c r="Q56" s="37">
        <f>IF(A56="","",IF(G56="Gewonnen",F56,0))</f>
        <v/>
      </c>
      <c r="R56" s="23">
        <f>IF(A56="","",IF(OR(B56="",C56="",D56="",E56="",F56="",F56&lt;=0,G56="",H56="",N56=""),"Pflichtfeld oder Betrag prüfen",IF(AND(OR(G56="Versandt",G56="Nachfassen",G56="In Klärung"),I56=""),"Nachfassdatum fehlt",IF(AND(OR(G56="Gewonnen",G56="Verloren",G56="Zurückgezogen"),OR(K56="",L56="")),"Abschlussangabe fehlt",IF(AND(NOT(OR(G56="Gewonnen",G56="Verloren",G56="Zurückgezogen")),OR(K56&lt;&gt;"",L56&lt;&gt;"")),"Abschlussangabe bei offenem Status",IF(OR(AND(G56="Gewonnen",L56&lt;&gt;"Auftrag erteilt"),AND(G56="Verloren",OR(L56="Auftrag erteilt",L56="Anbieter-Rückzug")),AND(G56="Zurückgezogen",L56="Auftrag erteilt")),"Status und Abschlussgrund prüfen",IF(OR(AND(I56&lt;&gt;"",I56&lt;B56),AND(J56&lt;&gt;"",J56&lt;B56),AND(K56&lt;&gt;"",K56&lt;B56)),"Datum vor Versand","OK")))))))</f>
        <v/>
      </c>
    </row>
    <row r="57" ht="31" customHeight="1">
      <c r="A57" s="16" t="n"/>
      <c r="B57" s="35" t="n"/>
      <c r="C57" s="18" t="n"/>
      <c r="D57" s="18" t="n"/>
      <c r="E57" s="16" t="n"/>
      <c r="F57" s="36" t="n"/>
      <c r="G57" s="16" t="n"/>
      <c r="H57" s="16" t="n"/>
      <c r="I57" s="35" t="n"/>
      <c r="J57" s="35" t="n"/>
      <c r="K57" s="35" t="n"/>
      <c r="L57" s="16" t="n"/>
      <c r="M57" s="18" t="n"/>
      <c r="N57" s="16" t="n"/>
      <c r="O57" s="20">
        <f>IF(OR(A57="",B57=""),"",IF(OR(G57="Gewonnen",G57="Verloren",G57="Zurückgezogen"),IF(K57="","",MAX(0,K57-B57)),MAX(0,'Parameter'!$B$2-B57)))</f>
        <v/>
      </c>
      <c r="P57" s="21">
        <f>IF(A57="","",IF(OR(G57="Gewonnen",G57="Verloren",G57="Zurückgezogen"),"Abgeschlossen",IF(I57="","Nachfassdatum fehlt",IF(I57&lt;'Parameter'!$B$2,"Überfällig",IF(I57&lt;='Parameter'!$B$2+'Parameter'!$B$3,"Bald fällig","Geplant")))))</f>
        <v/>
      </c>
      <c r="Q57" s="37">
        <f>IF(A57="","",IF(G57="Gewonnen",F57,0))</f>
        <v/>
      </c>
      <c r="R57" s="23">
        <f>IF(A57="","",IF(OR(B57="",C57="",D57="",E57="",F57="",F57&lt;=0,G57="",H57="",N57=""),"Pflichtfeld oder Betrag prüfen",IF(AND(OR(G57="Versandt",G57="Nachfassen",G57="In Klärung"),I57=""),"Nachfassdatum fehlt",IF(AND(OR(G57="Gewonnen",G57="Verloren",G57="Zurückgezogen"),OR(K57="",L57="")),"Abschlussangabe fehlt",IF(AND(NOT(OR(G57="Gewonnen",G57="Verloren",G57="Zurückgezogen")),OR(K57&lt;&gt;"",L57&lt;&gt;"")),"Abschlussangabe bei offenem Status",IF(OR(AND(G57="Gewonnen",L57&lt;&gt;"Auftrag erteilt"),AND(G57="Verloren",OR(L57="Auftrag erteilt",L57="Anbieter-Rückzug")),AND(G57="Zurückgezogen",L57="Auftrag erteilt")),"Status und Abschlussgrund prüfen",IF(OR(AND(I57&lt;&gt;"",I57&lt;B57),AND(J57&lt;&gt;"",J57&lt;B57),AND(K57&lt;&gt;"",K57&lt;B57)),"Datum vor Versand","OK")))))))</f>
        <v/>
      </c>
    </row>
    <row r="58" ht="31" customHeight="1">
      <c r="A58" s="16" t="n"/>
      <c r="B58" s="35" t="n"/>
      <c r="C58" s="18" t="n"/>
      <c r="D58" s="18" t="n"/>
      <c r="E58" s="16" t="n"/>
      <c r="F58" s="36" t="n"/>
      <c r="G58" s="16" t="n"/>
      <c r="H58" s="16" t="n"/>
      <c r="I58" s="35" t="n"/>
      <c r="J58" s="35" t="n"/>
      <c r="K58" s="35" t="n"/>
      <c r="L58" s="16" t="n"/>
      <c r="M58" s="18" t="n"/>
      <c r="N58" s="16" t="n"/>
      <c r="O58" s="20">
        <f>IF(OR(A58="",B58=""),"",IF(OR(G58="Gewonnen",G58="Verloren",G58="Zurückgezogen"),IF(K58="","",MAX(0,K58-B58)),MAX(0,'Parameter'!$B$2-B58)))</f>
        <v/>
      </c>
      <c r="P58" s="21">
        <f>IF(A58="","",IF(OR(G58="Gewonnen",G58="Verloren",G58="Zurückgezogen"),"Abgeschlossen",IF(I58="","Nachfassdatum fehlt",IF(I58&lt;'Parameter'!$B$2,"Überfällig",IF(I58&lt;='Parameter'!$B$2+'Parameter'!$B$3,"Bald fällig","Geplant")))))</f>
        <v/>
      </c>
      <c r="Q58" s="37">
        <f>IF(A58="","",IF(G58="Gewonnen",F58,0))</f>
        <v/>
      </c>
      <c r="R58" s="23">
        <f>IF(A58="","",IF(OR(B58="",C58="",D58="",E58="",F58="",F58&lt;=0,G58="",H58="",N58=""),"Pflichtfeld oder Betrag prüfen",IF(AND(OR(G58="Versandt",G58="Nachfassen",G58="In Klärung"),I58=""),"Nachfassdatum fehlt",IF(AND(OR(G58="Gewonnen",G58="Verloren",G58="Zurückgezogen"),OR(K58="",L58="")),"Abschlussangabe fehlt",IF(AND(NOT(OR(G58="Gewonnen",G58="Verloren",G58="Zurückgezogen")),OR(K58&lt;&gt;"",L58&lt;&gt;"")),"Abschlussangabe bei offenem Status",IF(OR(AND(G58="Gewonnen",L58&lt;&gt;"Auftrag erteilt"),AND(G58="Verloren",OR(L58="Auftrag erteilt",L58="Anbieter-Rückzug")),AND(G58="Zurückgezogen",L58="Auftrag erteilt")),"Status und Abschlussgrund prüfen",IF(OR(AND(I58&lt;&gt;"",I58&lt;B58),AND(J58&lt;&gt;"",J58&lt;B58),AND(K58&lt;&gt;"",K58&lt;B58)),"Datum vor Versand","OK")))))))</f>
        <v/>
      </c>
    </row>
    <row r="59" ht="31" customHeight="1">
      <c r="A59" s="16" t="n"/>
      <c r="B59" s="35" t="n"/>
      <c r="C59" s="18" t="n"/>
      <c r="D59" s="18" t="n"/>
      <c r="E59" s="16" t="n"/>
      <c r="F59" s="36" t="n"/>
      <c r="G59" s="16" t="n"/>
      <c r="H59" s="16" t="n"/>
      <c r="I59" s="35" t="n"/>
      <c r="J59" s="35" t="n"/>
      <c r="K59" s="35" t="n"/>
      <c r="L59" s="16" t="n"/>
      <c r="M59" s="18" t="n"/>
      <c r="N59" s="16" t="n"/>
      <c r="O59" s="20">
        <f>IF(OR(A59="",B59=""),"",IF(OR(G59="Gewonnen",G59="Verloren",G59="Zurückgezogen"),IF(K59="","",MAX(0,K59-B59)),MAX(0,'Parameter'!$B$2-B59)))</f>
        <v/>
      </c>
      <c r="P59" s="21">
        <f>IF(A59="","",IF(OR(G59="Gewonnen",G59="Verloren",G59="Zurückgezogen"),"Abgeschlossen",IF(I59="","Nachfassdatum fehlt",IF(I59&lt;'Parameter'!$B$2,"Überfällig",IF(I59&lt;='Parameter'!$B$2+'Parameter'!$B$3,"Bald fällig","Geplant")))))</f>
        <v/>
      </c>
      <c r="Q59" s="37">
        <f>IF(A59="","",IF(G59="Gewonnen",F59,0))</f>
        <v/>
      </c>
      <c r="R59" s="23">
        <f>IF(A59="","",IF(OR(B59="",C59="",D59="",E59="",F59="",F59&lt;=0,G59="",H59="",N59=""),"Pflichtfeld oder Betrag prüfen",IF(AND(OR(G59="Versandt",G59="Nachfassen",G59="In Klärung"),I59=""),"Nachfassdatum fehlt",IF(AND(OR(G59="Gewonnen",G59="Verloren",G59="Zurückgezogen"),OR(K59="",L59="")),"Abschlussangabe fehlt",IF(AND(NOT(OR(G59="Gewonnen",G59="Verloren",G59="Zurückgezogen")),OR(K59&lt;&gt;"",L59&lt;&gt;"")),"Abschlussangabe bei offenem Status",IF(OR(AND(G59="Gewonnen",L59&lt;&gt;"Auftrag erteilt"),AND(G59="Verloren",OR(L59="Auftrag erteilt",L59="Anbieter-Rückzug")),AND(G59="Zurückgezogen",L59="Auftrag erteilt")),"Status und Abschlussgrund prüfen",IF(OR(AND(I59&lt;&gt;"",I59&lt;B59),AND(J59&lt;&gt;"",J59&lt;B59),AND(K59&lt;&gt;"",K59&lt;B59)),"Datum vor Versand","OK")))))))</f>
        <v/>
      </c>
    </row>
    <row r="60" ht="31" customHeight="1">
      <c r="A60" s="16" t="n"/>
      <c r="B60" s="35" t="n"/>
      <c r="C60" s="18" t="n"/>
      <c r="D60" s="18" t="n"/>
      <c r="E60" s="16" t="n"/>
      <c r="F60" s="36" t="n"/>
      <c r="G60" s="16" t="n"/>
      <c r="H60" s="16" t="n"/>
      <c r="I60" s="35" t="n"/>
      <c r="J60" s="35" t="n"/>
      <c r="K60" s="35" t="n"/>
      <c r="L60" s="16" t="n"/>
      <c r="M60" s="18" t="n"/>
      <c r="N60" s="16" t="n"/>
      <c r="O60" s="20">
        <f>IF(OR(A60="",B60=""),"",IF(OR(G60="Gewonnen",G60="Verloren",G60="Zurückgezogen"),IF(K60="","",MAX(0,K60-B60)),MAX(0,'Parameter'!$B$2-B60)))</f>
        <v/>
      </c>
      <c r="P60" s="21">
        <f>IF(A60="","",IF(OR(G60="Gewonnen",G60="Verloren",G60="Zurückgezogen"),"Abgeschlossen",IF(I60="","Nachfassdatum fehlt",IF(I60&lt;'Parameter'!$B$2,"Überfällig",IF(I60&lt;='Parameter'!$B$2+'Parameter'!$B$3,"Bald fällig","Geplant")))))</f>
        <v/>
      </c>
      <c r="Q60" s="37">
        <f>IF(A60="","",IF(G60="Gewonnen",F60,0))</f>
        <v/>
      </c>
      <c r="R60" s="23">
        <f>IF(A60="","",IF(OR(B60="",C60="",D60="",E60="",F60="",F60&lt;=0,G60="",H60="",N60=""),"Pflichtfeld oder Betrag prüfen",IF(AND(OR(G60="Versandt",G60="Nachfassen",G60="In Klärung"),I60=""),"Nachfassdatum fehlt",IF(AND(OR(G60="Gewonnen",G60="Verloren",G60="Zurückgezogen"),OR(K60="",L60="")),"Abschlussangabe fehlt",IF(AND(NOT(OR(G60="Gewonnen",G60="Verloren",G60="Zurückgezogen")),OR(K60&lt;&gt;"",L60&lt;&gt;"")),"Abschlussangabe bei offenem Status",IF(OR(AND(G60="Gewonnen",L60&lt;&gt;"Auftrag erteilt"),AND(G60="Verloren",OR(L60="Auftrag erteilt",L60="Anbieter-Rückzug")),AND(G60="Zurückgezogen",L60="Auftrag erteilt")),"Status und Abschlussgrund prüfen",IF(OR(AND(I60&lt;&gt;"",I60&lt;B60),AND(J60&lt;&gt;"",J60&lt;B60),AND(K60&lt;&gt;"",K60&lt;B60)),"Datum vor Versand","OK")))))))</f>
        <v/>
      </c>
    </row>
    <row r="61" ht="31" customHeight="1">
      <c r="A61" s="16" t="n"/>
      <c r="B61" s="35" t="n"/>
      <c r="C61" s="18" t="n"/>
      <c r="D61" s="18" t="n"/>
      <c r="E61" s="16" t="n"/>
      <c r="F61" s="36" t="n"/>
      <c r="G61" s="16" t="n"/>
      <c r="H61" s="16" t="n"/>
      <c r="I61" s="35" t="n"/>
      <c r="J61" s="35" t="n"/>
      <c r="K61" s="35" t="n"/>
      <c r="L61" s="16" t="n"/>
      <c r="M61" s="18" t="n"/>
      <c r="N61" s="16" t="n"/>
      <c r="O61" s="20">
        <f>IF(OR(A61="",B61=""),"",IF(OR(G61="Gewonnen",G61="Verloren",G61="Zurückgezogen"),IF(K61="","",MAX(0,K61-B61)),MAX(0,'Parameter'!$B$2-B61)))</f>
        <v/>
      </c>
      <c r="P61" s="21">
        <f>IF(A61="","",IF(OR(G61="Gewonnen",G61="Verloren",G61="Zurückgezogen"),"Abgeschlossen",IF(I61="","Nachfassdatum fehlt",IF(I61&lt;'Parameter'!$B$2,"Überfällig",IF(I61&lt;='Parameter'!$B$2+'Parameter'!$B$3,"Bald fällig","Geplant")))))</f>
        <v/>
      </c>
      <c r="Q61" s="37">
        <f>IF(A61="","",IF(G61="Gewonnen",F61,0))</f>
        <v/>
      </c>
      <c r="R61" s="23">
        <f>IF(A61="","",IF(OR(B61="",C61="",D61="",E61="",F61="",F61&lt;=0,G61="",H61="",N61=""),"Pflichtfeld oder Betrag prüfen",IF(AND(OR(G61="Versandt",G61="Nachfassen",G61="In Klärung"),I61=""),"Nachfassdatum fehlt",IF(AND(OR(G61="Gewonnen",G61="Verloren",G61="Zurückgezogen"),OR(K61="",L61="")),"Abschlussangabe fehlt",IF(AND(NOT(OR(G61="Gewonnen",G61="Verloren",G61="Zurückgezogen")),OR(K61&lt;&gt;"",L61&lt;&gt;"")),"Abschlussangabe bei offenem Status",IF(OR(AND(G61="Gewonnen",L61&lt;&gt;"Auftrag erteilt"),AND(G61="Verloren",OR(L61="Auftrag erteilt",L61="Anbieter-Rückzug")),AND(G61="Zurückgezogen",L61="Auftrag erteilt")),"Status und Abschlussgrund prüfen",IF(OR(AND(I61&lt;&gt;"",I61&lt;B61),AND(J61&lt;&gt;"",J61&lt;B61),AND(K61&lt;&gt;"",K61&lt;B61)),"Datum vor Versand","OK")))))))</f>
        <v/>
      </c>
    </row>
    <row r="62" ht="31" customHeight="1">
      <c r="A62" s="16" t="n"/>
      <c r="B62" s="35" t="n"/>
      <c r="C62" s="18" t="n"/>
      <c r="D62" s="18" t="n"/>
      <c r="E62" s="16" t="n"/>
      <c r="F62" s="36" t="n"/>
      <c r="G62" s="16" t="n"/>
      <c r="H62" s="16" t="n"/>
      <c r="I62" s="35" t="n"/>
      <c r="J62" s="35" t="n"/>
      <c r="K62" s="35" t="n"/>
      <c r="L62" s="16" t="n"/>
      <c r="M62" s="18" t="n"/>
      <c r="N62" s="16" t="n"/>
      <c r="O62" s="20">
        <f>IF(OR(A62="",B62=""),"",IF(OR(G62="Gewonnen",G62="Verloren",G62="Zurückgezogen"),IF(K62="","",MAX(0,K62-B62)),MAX(0,'Parameter'!$B$2-B62)))</f>
        <v/>
      </c>
      <c r="P62" s="21">
        <f>IF(A62="","",IF(OR(G62="Gewonnen",G62="Verloren",G62="Zurückgezogen"),"Abgeschlossen",IF(I62="","Nachfassdatum fehlt",IF(I62&lt;'Parameter'!$B$2,"Überfällig",IF(I62&lt;='Parameter'!$B$2+'Parameter'!$B$3,"Bald fällig","Geplant")))))</f>
        <v/>
      </c>
      <c r="Q62" s="37">
        <f>IF(A62="","",IF(G62="Gewonnen",F62,0))</f>
        <v/>
      </c>
      <c r="R62" s="23">
        <f>IF(A62="","",IF(OR(B62="",C62="",D62="",E62="",F62="",F62&lt;=0,G62="",H62="",N62=""),"Pflichtfeld oder Betrag prüfen",IF(AND(OR(G62="Versandt",G62="Nachfassen",G62="In Klärung"),I62=""),"Nachfassdatum fehlt",IF(AND(OR(G62="Gewonnen",G62="Verloren",G62="Zurückgezogen"),OR(K62="",L62="")),"Abschlussangabe fehlt",IF(AND(NOT(OR(G62="Gewonnen",G62="Verloren",G62="Zurückgezogen")),OR(K62&lt;&gt;"",L62&lt;&gt;"")),"Abschlussangabe bei offenem Status",IF(OR(AND(G62="Gewonnen",L62&lt;&gt;"Auftrag erteilt"),AND(G62="Verloren",OR(L62="Auftrag erteilt",L62="Anbieter-Rückzug")),AND(G62="Zurückgezogen",L62="Auftrag erteilt")),"Status und Abschlussgrund prüfen",IF(OR(AND(I62&lt;&gt;"",I62&lt;B62),AND(J62&lt;&gt;"",J62&lt;B62),AND(K62&lt;&gt;"",K62&lt;B62)),"Datum vor Versand","OK")))))))</f>
        <v/>
      </c>
    </row>
    <row r="63" ht="31" customHeight="1">
      <c r="A63" s="16" t="n"/>
      <c r="B63" s="35" t="n"/>
      <c r="C63" s="18" t="n"/>
      <c r="D63" s="18" t="n"/>
      <c r="E63" s="16" t="n"/>
      <c r="F63" s="36" t="n"/>
      <c r="G63" s="16" t="n"/>
      <c r="H63" s="16" t="n"/>
      <c r="I63" s="35" t="n"/>
      <c r="J63" s="35" t="n"/>
      <c r="K63" s="35" t="n"/>
      <c r="L63" s="16" t="n"/>
      <c r="M63" s="18" t="n"/>
      <c r="N63" s="16" t="n"/>
      <c r="O63" s="20">
        <f>IF(OR(A63="",B63=""),"",IF(OR(G63="Gewonnen",G63="Verloren",G63="Zurückgezogen"),IF(K63="","",MAX(0,K63-B63)),MAX(0,'Parameter'!$B$2-B63)))</f>
        <v/>
      </c>
      <c r="P63" s="21">
        <f>IF(A63="","",IF(OR(G63="Gewonnen",G63="Verloren",G63="Zurückgezogen"),"Abgeschlossen",IF(I63="","Nachfassdatum fehlt",IF(I63&lt;'Parameter'!$B$2,"Überfällig",IF(I63&lt;='Parameter'!$B$2+'Parameter'!$B$3,"Bald fällig","Geplant")))))</f>
        <v/>
      </c>
      <c r="Q63" s="37">
        <f>IF(A63="","",IF(G63="Gewonnen",F63,0))</f>
        <v/>
      </c>
      <c r="R63" s="23">
        <f>IF(A63="","",IF(OR(B63="",C63="",D63="",E63="",F63="",F63&lt;=0,G63="",H63="",N63=""),"Pflichtfeld oder Betrag prüfen",IF(AND(OR(G63="Versandt",G63="Nachfassen",G63="In Klärung"),I63=""),"Nachfassdatum fehlt",IF(AND(OR(G63="Gewonnen",G63="Verloren",G63="Zurückgezogen"),OR(K63="",L63="")),"Abschlussangabe fehlt",IF(AND(NOT(OR(G63="Gewonnen",G63="Verloren",G63="Zurückgezogen")),OR(K63&lt;&gt;"",L63&lt;&gt;"")),"Abschlussangabe bei offenem Status",IF(OR(AND(G63="Gewonnen",L63&lt;&gt;"Auftrag erteilt"),AND(G63="Verloren",OR(L63="Auftrag erteilt",L63="Anbieter-Rückzug")),AND(G63="Zurückgezogen",L63="Auftrag erteilt")),"Status und Abschlussgrund prüfen",IF(OR(AND(I63&lt;&gt;"",I63&lt;B63),AND(J63&lt;&gt;"",J63&lt;B63),AND(K63&lt;&gt;"",K63&lt;B63)),"Datum vor Versand","OK")))))))</f>
        <v/>
      </c>
    </row>
    <row r="64" ht="31" customHeight="1">
      <c r="A64" s="16" t="n"/>
      <c r="B64" s="35" t="n"/>
      <c r="C64" s="18" t="n"/>
      <c r="D64" s="18" t="n"/>
      <c r="E64" s="16" t="n"/>
      <c r="F64" s="36" t="n"/>
      <c r="G64" s="16" t="n"/>
      <c r="H64" s="16" t="n"/>
      <c r="I64" s="35" t="n"/>
      <c r="J64" s="35" t="n"/>
      <c r="K64" s="35" t="n"/>
      <c r="L64" s="16" t="n"/>
      <c r="M64" s="18" t="n"/>
      <c r="N64" s="16" t="n"/>
      <c r="O64" s="20">
        <f>IF(OR(A64="",B64=""),"",IF(OR(G64="Gewonnen",G64="Verloren",G64="Zurückgezogen"),IF(K64="","",MAX(0,K64-B64)),MAX(0,'Parameter'!$B$2-B64)))</f>
        <v/>
      </c>
      <c r="P64" s="21">
        <f>IF(A64="","",IF(OR(G64="Gewonnen",G64="Verloren",G64="Zurückgezogen"),"Abgeschlossen",IF(I64="","Nachfassdatum fehlt",IF(I64&lt;'Parameter'!$B$2,"Überfällig",IF(I64&lt;='Parameter'!$B$2+'Parameter'!$B$3,"Bald fällig","Geplant")))))</f>
        <v/>
      </c>
      <c r="Q64" s="37">
        <f>IF(A64="","",IF(G64="Gewonnen",F64,0))</f>
        <v/>
      </c>
      <c r="R64" s="23">
        <f>IF(A64="","",IF(OR(B64="",C64="",D64="",E64="",F64="",F64&lt;=0,G64="",H64="",N64=""),"Pflichtfeld oder Betrag prüfen",IF(AND(OR(G64="Versandt",G64="Nachfassen",G64="In Klärung"),I64=""),"Nachfassdatum fehlt",IF(AND(OR(G64="Gewonnen",G64="Verloren",G64="Zurückgezogen"),OR(K64="",L64="")),"Abschlussangabe fehlt",IF(AND(NOT(OR(G64="Gewonnen",G64="Verloren",G64="Zurückgezogen")),OR(K64&lt;&gt;"",L64&lt;&gt;"")),"Abschlussangabe bei offenem Status",IF(OR(AND(G64="Gewonnen",L64&lt;&gt;"Auftrag erteilt"),AND(G64="Verloren",OR(L64="Auftrag erteilt",L64="Anbieter-Rückzug")),AND(G64="Zurückgezogen",L64="Auftrag erteilt")),"Status und Abschlussgrund prüfen",IF(OR(AND(I64&lt;&gt;"",I64&lt;B64),AND(J64&lt;&gt;"",J64&lt;B64),AND(K64&lt;&gt;"",K64&lt;B64)),"Datum vor Versand","OK")))))))</f>
        <v/>
      </c>
    </row>
    <row r="65" ht="31" customHeight="1">
      <c r="A65" s="16" t="n"/>
      <c r="B65" s="35" t="n"/>
      <c r="C65" s="18" t="n"/>
      <c r="D65" s="18" t="n"/>
      <c r="E65" s="16" t="n"/>
      <c r="F65" s="36" t="n"/>
      <c r="G65" s="16" t="n"/>
      <c r="H65" s="16" t="n"/>
      <c r="I65" s="35" t="n"/>
      <c r="J65" s="35" t="n"/>
      <c r="K65" s="35" t="n"/>
      <c r="L65" s="16" t="n"/>
      <c r="M65" s="18" t="n"/>
      <c r="N65" s="16" t="n"/>
      <c r="O65" s="20">
        <f>IF(OR(A65="",B65=""),"",IF(OR(G65="Gewonnen",G65="Verloren",G65="Zurückgezogen"),IF(K65="","",MAX(0,K65-B65)),MAX(0,'Parameter'!$B$2-B65)))</f>
        <v/>
      </c>
      <c r="P65" s="21">
        <f>IF(A65="","",IF(OR(G65="Gewonnen",G65="Verloren",G65="Zurückgezogen"),"Abgeschlossen",IF(I65="","Nachfassdatum fehlt",IF(I65&lt;'Parameter'!$B$2,"Überfällig",IF(I65&lt;='Parameter'!$B$2+'Parameter'!$B$3,"Bald fällig","Geplant")))))</f>
        <v/>
      </c>
      <c r="Q65" s="37">
        <f>IF(A65="","",IF(G65="Gewonnen",F65,0))</f>
        <v/>
      </c>
      <c r="R65" s="23">
        <f>IF(A65="","",IF(OR(B65="",C65="",D65="",E65="",F65="",F65&lt;=0,G65="",H65="",N65=""),"Pflichtfeld oder Betrag prüfen",IF(AND(OR(G65="Versandt",G65="Nachfassen",G65="In Klärung"),I65=""),"Nachfassdatum fehlt",IF(AND(OR(G65="Gewonnen",G65="Verloren",G65="Zurückgezogen"),OR(K65="",L65="")),"Abschlussangabe fehlt",IF(AND(NOT(OR(G65="Gewonnen",G65="Verloren",G65="Zurückgezogen")),OR(K65&lt;&gt;"",L65&lt;&gt;"")),"Abschlussangabe bei offenem Status",IF(OR(AND(G65="Gewonnen",L65&lt;&gt;"Auftrag erteilt"),AND(G65="Verloren",OR(L65="Auftrag erteilt",L65="Anbieter-Rückzug")),AND(G65="Zurückgezogen",L65="Auftrag erteilt")),"Status und Abschlussgrund prüfen",IF(OR(AND(I65&lt;&gt;"",I65&lt;B65),AND(J65&lt;&gt;"",J65&lt;B65),AND(K65&lt;&gt;"",K65&lt;B65)),"Datum vor Versand","OK")))))))</f>
        <v/>
      </c>
    </row>
    <row r="66" ht="31" customHeight="1">
      <c r="A66" s="16" t="n"/>
      <c r="B66" s="35" t="n"/>
      <c r="C66" s="18" t="n"/>
      <c r="D66" s="18" t="n"/>
      <c r="E66" s="16" t="n"/>
      <c r="F66" s="36" t="n"/>
      <c r="G66" s="16" t="n"/>
      <c r="H66" s="16" t="n"/>
      <c r="I66" s="35" t="n"/>
      <c r="J66" s="35" t="n"/>
      <c r="K66" s="35" t="n"/>
      <c r="L66" s="16" t="n"/>
      <c r="M66" s="18" t="n"/>
      <c r="N66" s="16" t="n"/>
      <c r="O66" s="20">
        <f>IF(OR(A66="",B66=""),"",IF(OR(G66="Gewonnen",G66="Verloren",G66="Zurückgezogen"),IF(K66="","",MAX(0,K66-B66)),MAX(0,'Parameter'!$B$2-B66)))</f>
        <v/>
      </c>
      <c r="P66" s="21">
        <f>IF(A66="","",IF(OR(G66="Gewonnen",G66="Verloren",G66="Zurückgezogen"),"Abgeschlossen",IF(I66="","Nachfassdatum fehlt",IF(I66&lt;'Parameter'!$B$2,"Überfällig",IF(I66&lt;='Parameter'!$B$2+'Parameter'!$B$3,"Bald fällig","Geplant")))))</f>
        <v/>
      </c>
      <c r="Q66" s="37">
        <f>IF(A66="","",IF(G66="Gewonnen",F66,0))</f>
        <v/>
      </c>
      <c r="R66" s="23">
        <f>IF(A66="","",IF(OR(B66="",C66="",D66="",E66="",F66="",F66&lt;=0,G66="",H66="",N66=""),"Pflichtfeld oder Betrag prüfen",IF(AND(OR(G66="Versandt",G66="Nachfassen",G66="In Klärung"),I66=""),"Nachfassdatum fehlt",IF(AND(OR(G66="Gewonnen",G66="Verloren",G66="Zurückgezogen"),OR(K66="",L66="")),"Abschlussangabe fehlt",IF(AND(NOT(OR(G66="Gewonnen",G66="Verloren",G66="Zurückgezogen")),OR(K66&lt;&gt;"",L66&lt;&gt;"")),"Abschlussangabe bei offenem Status",IF(OR(AND(G66="Gewonnen",L66&lt;&gt;"Auftrag erteilt"),AND(G66="Verloren",OR(L66="Auftrag erteilt",L66="Anbieter-Rückzug")),AND(G66="Zurückgezogen",L66="Auftrag erteilt")),"Status und Abschlussgrund prüfen",IF(OR(AND(I66&lt;&gt;"",I66&lt;B66),AND(J66&lt;&gt;"",J66&lt;B66),AND(K66&lt;&gt;"",K66&lt;B66)),"Datum vor Versand","OK")))))))</f>
        <v/>
      </c>
    </row>
    <row r="67" ht="31" customHeight="1">
      <c r="A67" s="16" t="n"/>
      <c r="B67" s="35" t="n"/>
      <c r="C67" s="18" t="n"/>
      <c r="D67" s="18" t="n"/>
      <c r="E67" s="16" t="n"/>
      <c r="F67" s="36" t="n"/>
      <c r="G67" s="16" t="n"/>
      <c r="H67" s="16" t="n"/>
      <c r="I67" s="35" t="n"/>
      <c r="J67" s="35" t="n"/>
      <c r="K67" s="35" t="n"/>
      <c r="L67" s="16" t="n"/>
      <c r="M67" s="18" t="n"/>
      <c r="N67" s="16" t="n"/>
      <c r="O67" s="20">
        <f>IF(OR(A67="",B67=""),"",IF(OR(G67="Gewonnen",G67="Verloren",G67="Zurückgezogen"),IF(K67="","",MAX(0,K67-B67)),MAX(0,'Parameter'!$B$2-B67)))</f>
        <v/>
      </c>
      <c r="P67" s="21">
        <f>IF(A67="","",IF(OR(G67="Gewonnen",G67="Verloren",G67="Zurückgezogen"),"Abgeschlossen",IF(I67="","Nachfassdatum fehlt",IF(I67&lt;'Parameter'!$B$2,"Überfällig",IF(I67&lt;='Parameter'!$B$2+'Parameter'!$B$3,"Bald fällig","Geplant")))))</f>
        <v/>
      </c>
      <c r="Q67" s="37">
        <f>IF(A67="","",IF(G67="Gewonnen",F67,0))</f>
        <v/>
      </c>
      <c r="R67" s="23">
        <f>IF(A67="","",IF(OR(B67="",C67="",D67="",E67="",F67="",F67&lt;=0,G67="",H67="",N67=""),"Pflichtfeld oder Betrag prüfen",IF(AND(OR(G67="Versandt",G67="Nachfassen",G67="In Klärung"),I67=""),"Nachfassdatum fehlt",IF(AND(OR(G67="Gewonnen",G67="Verloren",G67="Zurückgezogen"),OR(K67="",L67="")),"Abschlussangabe fehlt",IF(AND(NOT(OR(G67="Gewonnen",G67="Verloren",G67="Zurückgezogen")),OR(K67&lt;&gt;"",L67&lt;&gt;"")),"Abschlussangabe bei offenem Status",IF(OR(AND(G67="Gewonnen",L67&lt;&gt;"Auftrag erteilt"),AND(G67="Verloren",OR(L67="Auftrag erteilt",L67="Anbieter-Rückzug")),AND(G67="Zurückgezogen",L67="Auftrag erteilt")),"Status und Abschlussgrund prüfen",IF(OR(AND(I67&lt;&gt;"",I67&lt;B67),AND(J67&lt;&gt;"",J67&lt;B67),AND(K67&lt;&gt;"",K67&lt;B67)),"Datum vor Versand","OK")))))))</f>
        <v/>
      </c>
    </row>
    <row r="68" ht="31" customHeight="1">
      <c r="A68" s="16" t="n"/>
      <c r="B68" s="35" t="n"/>
      <c r="C68" s="18" t="n"/>
      <c r="D68" s="18" t="n"/>
      <c r="E68" s="16" t="n"/>
      <c r="F68" s="36" t="n"/>
      <c r="G68" s="16" t="n"/>
      <c r="H68" s="16" t="n"/>
      <c r="I68" s="35" t="n"/>
      <c r="J68" s="35" t="n"/>
      <c r="K68" s="35" t="n"/>
      <c r="L68" s="16" t="n"/>
      <c r="M68" s="18" t="n"/>
      <c r="N68" s="16" t="n"/>
      <c r="O68" s="20">
        <f>IF(OR(A68="",B68=""),"",IF(OR(G68="Gewonnen",G68="Verloren",G68="Zurückgezogen"),IF(K68="","",MAX(0,K68-B68)),MAX(0,'Parameter'!$B$2-B68)))</f>
        <v/>
      </c>
      <c r="P68" s="21">
        <f>IF(A68="","",IF(OR(G68="Gewonnen",G68="Verloren",G68="Zurückgezogen"),"Abgeschlossen",IF(I68="","Nachfassdatum fehlt",IF(I68&lt;'Parameter'!$B$2,"Überfällig",IF(I68&lt;='Parameter'!$B$2+'Parameter'!$B$3,"Bald fällig","Geplant")))))</f>
        <v/>
      </c>
      <c r="Q68" s="37">
        <f>IF(A68="","",IF(G68="Gewonnen",F68,0))</f>
        <v/>
      </c>
      <c r="R68" s="23">
        <f>IF(A68="","",IF(OR(B68="",C68="",D68="",E68="",F68="",F68&lt;=0,G68="",H68="",N68=""),"Pflichtfeld oder Betrag prüfen",IF(AND(OR(G68="Versandt",G68="Nachfassen",G68="In Klärung"),I68=""),"Nachfassdatum fehlt",IF(AND(OR(G68="Gewonnen",G68="Verloren",G68="Zurückgezogen"),OR(K68="",L68="")),"Abschlussangabe fehlt",IF(AND(NOT(OR(G68="Gewonnen",G68="Verloren",G68="Zurückgezogen")),OR(K68&lt;&gt;"",L68&lt;&gt;"")),"Abschlussangabe bei offenem Status",IF(OR(AND(G68="Gewonnen",L68&lt;&gt;"Auftrag erteilt"),AND(G68="Verloren",OR(L68="Auftrag erteilt",L68="Anbieter-Rückzug")),AND(G68="Zurückgezogen",L68="Auftrag erteilt")),"Status und Abschlussgrund prüfen",IF(OR(AND(I68&lt;&gt;"",I68&lt;B68),AND(J68&lt;&gt;"",J68&lt;B68),AND(K68&lt;&gt;"",K68&lt;B68)),"Datum vor Versand","OK")))))))</f>
        <v/>
      </c>
    </row>
    <row r="69" ht="31" customHeight="1">
      <c r="A69" s="16" t="n"/>
      <c r="B69" s="35" t="n"/>
      <c r="C69" s="18" t="n"/>
      <c r="D69" s="18" t="n"/>
      <c r="E69" s="16" t="n"/>
      <c r="F69" s="36" t="n"/>
      <c r="G69" s="16" t="n"/>
      <c r="H69" s="16" t="n"/>
      <c r="I69" s="35" t="n"/>
      <c r="J69" s="35" t="n"/>
      <c r="K69" s="35" t="n"/>
      <c r="L69" s="16" t="n"/>
      <c r="M69" s="18" t="n"/>
      <c r="N69" s="16" t="n"/>
      <c r="O69" s="20">
        <f>IF(OR(A69="",B69=""),"",IF(OR(G69="Gewonnen",G69="Verloren",G69="Zurückgezogen"),IF(K69="","",MAX(0,K69-B69)),MAX(0,'Parameter'!$B$2-B69)))</f>
        <v/>
      </c>
      <c r="P69" s="21">
        <f>IF(A69="","",IF(OR(G69="Gewonnen",G69="Verloren",G69="Zurückgezogen"),"Abgeschlossen",IF(I69="","Nachfassdatum fehlt",IF(I69&lt;'Parameter'!$B$2,"Überfällig",IF(I69&lt;='Parameter'!$B$2+'Parameter'!$B$3,"Bald fällig","Geplant")))))</f>
        <v/>
      </c>
      <c r="Q69" s="37">
        <f>IF(A69="","",IF(G69="Gewonnen",F69,0))</f>
        <v/>
      </c>
      <c r="R69" s="23">
        <f>IF(A69="","",IF(OR(B69="",C69="",D69="",E69="",F69="",F69&lt;=0,G69="",H69="",N69=""),"Pflichtfeld oder Betrag prüfen",IF(AND(OR(G69="Versandt",G69="Nachfassen",G69="In Klärung"),I69=""),"Nachfassdatum fehlt",IF(AND(OR(G69="Gewonnen",G69="Verloren",G69="Zurückgezogen"),OR(K69="",L69="")),"Abschlussangabe fehlt",IF(AND(NOT(OR(G69="Gewonnen",G69="Verloren",G69="Zurückgezogen")),OR(K69&lt;&gt;"",L69&lt;&gt;"")),"Abschlussangabe bei offenem Status",IF(OR(AND(G69="Gewonnen",L69&lt;&gt;"Auftrag erteilt"),AND(G69="Verloren",OR(L69="Auftrag erteilt",L69="Anbieter-Rückzug")),AND(G69="Zurückgezogen",L69="Auftrag erteilt")),"Status und Abschlussgrund prüfen",IF(OR(AND(I69&lt;&gt;"",I69&lt;B69),AND(J69&lt;&gt;"",J69&lt;B69),AND(K69&lt;&gt;"",K69&lt;B69)),"Datum vor Versand","OK")))))))</f>
        <v/>
      </c>
    </row>
    <row r="70" ht="31" customHeight="1">
      <c r="A70" s="16" t="n"/>
      <c r="B70" s="35" t="n"/>
      <c r="C70" s="18" t="n"/>
      <c r="D70" s="18" t="n"/>
      <c r="E70" s="16" t="n"/>
      <c r="F70" s="36" t="n"/>
      <c r="G70" s="16" t="n"/>
      <c r="H70" s="16" t="n"/>
      <c r="I70" s="35" t="n"/>
      <c r="J70" s="35" t="n"/>
      <c r="K70" s="35" t="n"/>
      <c r="L70" s="16" t="n"/>
      <c r="M70" s="18" t="n"/>
      <c r="N70" s="16" t="n"/>
      <c r="O70" s="20">
        <f>IF(OR(A70="",B70=""),"",IF(OR(G70="Gewonnen",G70="Verloren",G70="Zurückgezogen"),IF(K70="","",MAX(0,K70-B70)),MAX(0,'Parameter'!$B$2-B70)))</f>
        <v/>
      </c>
      <c r="P70" s="21">
        <f>IF(A70="","",IF(OR(G70="Gewonnen",G70="Verloren",G70="Zurückgezogen"),"Abgeschlossen",IF(I70="","Nachfassdatum fehlt",IF(I70&lt;'Parameter'!$B$2,"Überfällig",IF(I70&lt;='Parameter'!$B$2+'Parameter'!$B$3,"Bald fällig","Geplant")))))</f>
        <v/>
      </c>
      <c r="Q70" s="37">
        <f>IF(A70="","",IF(G70="Gewonnen",F70,0))</f>
        <v/>
      </c>
      <c r="R70" s="23">
        <f>IF(A70="","",IF(OR(B70="",C70="",D70="",E70="",F70="",F70&lt;=0,G70="",H70="",N70=""),"Pflichtfeld oder Betrag prüfen",IF(AND(OR(G70="Versandt",G70="Nachfassen",G70="In Klärung"),I70=""),"Nachfassdatum fehlt",IF(AND(OR(G70="Gewonnen",G70="Verloren",G70="Zurückgezogen"),OR(K70="",L70="")),"Abschlussangabe fehlt",IF(AND(NOT(OR(G70="Gewonnen",G70="Verloren",G70="Zurückgezogen")),OR(K70&lt;&gt;"",L70&lt;&gt;"")),"Abschlussangabe bei offenem Status",IF(OR(AND(G70="Gewonnen",L70&lt;&gt;"Auftrag erteilt"),AND(G70="Verloren",OR(L70="Auftrag erteilt",L70="Anbieter-Rückzug")),AND(G70="Zurückgezogen",L70="Auftrag erteilt")),"Status und Abschlussgrund prüfen",IF(OR(AND(I70&lt;&gt;"",I70&lt;B70),AND(J70&lt;&gt;"",J70&lt;B70),AND(K70&lt;&gt;"",K70&lt;B70)),"Datum vor Versand","OK")))))))</f>
        <v/>
      </c>
    </row>
    <row r="71" ht="31" customHeight="1">
      <c r="A71" s="16" t="n"/>
      <c r="B71" s="35" t="n"/>
      <c r="C71" s="18" t="n"/>
      <c r="D71" s="18" t="n"/>
      <c r="E71" s="16" t="n"/>
      <c r="F71" s="36" t="n"/>
      <c r="G71" s="16" t="n"/>
      <c r="H71" s="16" t="n"/>
      <c r="I71" s="35" t="n"/>
      <c r="J71" s="35" t="n"/>
      <c r="K71" s="35" t="n"/>
      <c r="L71" s="16" t="n"/>
      <c r="M71" s="18" t="n"/>
      <c r="N71" s="16" t="n"/>
      <c r="O71" s="20">
        <f>IF(OR(A71="",B71=""),"",IF(OR(G71="Gewonnen",G71="Verloren",G71="Zurückgezogen"),IF(K71="","",MAX(0,K71-B71)),MAX(0,'Parameter'!$B$2-B71)))</f>
        <v/>
      </c>
      <c r="P71" s="21">
        <f>IF(A71="","",IF(OR(G71="Gewonnen",G71="Verloren",G71="Zurückgezogen"),"Abgeschlossen",IF(I71="","Nachfassdatum fehlt",IF(I71&lt;'Parameter'!$B$2,"Überfällig",IF(I71&lt;='Parameter'!$B$2+'Parameter'!$B$3,"Bald fällig","Geplant")))))</f>
        <v/>
      </c>
      <c r="Q71" s="37">
        <f>IF(A71="","",IF(G71="Gewonnen",F71,0))</f>
        <v/>
      </c>
      <c r="R71" s="23">
        <f>IF(A71="","",IF(OR(B71="",C71="",D71="",E71="",F71="",F71&lt;=0,G71="",H71="",N71=""),"Pflichtfeld oder Betrag prüfen",IF(AND(OR(G71="Versandt",G71="Nachfassen",G71="In Klärung"),I71=""),"Nachfassdatum fehlt",IF(AND(OR(G71="Gewonnen",G71="Verloren",G71="Zurückgezogen"),OR(K71="",L71="")),"Abschlussangabe fehlt",IF(AND(NOT(OR(G71="Gewonnen",G71="Verloren",G71="Zurückgezogen")),OR(K71&lt;&gt;"",L71&lt;&gt;"")),"Abschlussangabe bei offenem Status",IF(OR(AND(G71="Gewonnen",L71&lt;&gt;"Auftrag erteilt"),AND(G71="Verloren",OR(L71="Auftrag erteilt",L71="Anbieter-Rückzug")),AND(G71="Zurückgezogen",L71="Auftrag erteilt")),"Status und Abschlussgrund prüfen",IF(OR(AND(I71&lt;&gt;"",I71&lt;B71),AND(J71&lt;&gt;"",J71&lt;B71),AND(K71&lt;&gt;"",K71&lt;B71)),"Datum vor Versand","OK")))))))</f>
        <v/>
      </c>
    </row>
    <row r="72" ht="31" customHeight="1">
      <c r="A72" s="16" t="n"/>
      <c r="B72" s="35" t="n"/>
      <c r="C72" s="18" t="n"/>
      <c r="D72" s="18" t="n"/>
      <c r="E72" s="16" t="n"/>
      <c r="F72" s="36" t="n"/>
      <c r="G72" s="16" t="n"/>
      <c r="H72" s="16" t="n"/>
      <c r="I72" s="35" t="n"/>
      <c r="J72" s="35" t="n"/>
      <c r="K72" s="35" t="n"/>
      <c r="L72" s="16" t="n"/>
      <c r="M72" s="18" t="n"/>
      <c r="N72" s="16" t="n"/>
      <c r="O72" s="20">
        <f>IF(OR(A72="",B72=""),"",IF(OR(G72="Gewonnen",G72="Verloren",G72="Zurückgezogen"),IF(K72="","",MAX(0,K72-B72)),MAX(0,'Parameter'!$B$2-B72)))</f>
        <v/>
      </c>
      <c r="P72" s="21">
        <f>IF(A72="","",IF(OR(G72="Gewonnen",G72="Verloren",G72="Zurückgezogen"),"Abgeschlossen",IF(I72="","Nachfassdatum fehlt",IF(I72&lt;'Parameter'!$B$2,"Überfällig",IF(I72&lt;='Parameter'!$B$2+'Parameter'!$B$3,"Bald fällig","Geplant")))))</f>
        <v/>
      </c>
      <c r="Q72" s="37">
        <f>IF(A72="","",IF(G72="Gewonnen",F72,0))</f>
        <v/>
      </c>
      <c r="R72" s="23">
        <f>IF(A72="","",IF(OR(B72="",C72="",D72="",E72="",F72="",F72&lt;=0,G72="",H72="",N72=""),"Pflichtfeld oder Betrag prüfen",IF(AND(OR(G72="Versandt",G72="Nachfassen",G72="In Klärung"),I72=""),"Nachfassdatum fehlt",IF(AND(OR(G72="Gewonnen",G72="Verloren",G72="Zurückgezogen"),OR(K72="",L72="")),"Abschlussangabe fehlt",IF(AND(NOT(OR(G72="Gewonnen",G72="Verloren",G72="Zurückgezogen")),OR(K72&lt;&gt;"",L72&lt;&gt;"")),"Abschlussangabe bei offenem Status",IF(OR(AND(G72="Gewonnen",L72&lt;&gt;"Auftrag erteilt"),AND(G72="Verloren",OR(L72="Auftrag erteilt",L72="Anbieter-Rückzug")),AND(G72="Zurückgezogen",L72="Auftrag erteilt")),"Status und Abschlussgrund prüfen",IF(OR(AND(I72&lt;&gt;"",I72&lt;B72),AND(J72&lt;&gt;"",J72&lt;B72),AND(K72&lt;&gt;"",K72&lt;B72)),"Datum vor Versand","OK")))))))</f>
        <v/>
      </c>
    </row>
    <row r="73" ht="31" customHeight="1">
      <c r="A73" s="16" t="n"/>
      <c r="B73" s="35" t="n"/>
      <c r="C73" s="18" t="n"/>
      <c r="D73" s="18" t="n"/>
      <c r="E73" s="16" t="n"/>
      <c r="F73" s="36" t="n"/>
      <c r="G73" s="16" t="n"/>
      <c r="H73" s="16" t="n"/>
      <c r="I73" s="35" t="n"/>
      <c r="J73" s="35" t="n"/>
      <c r="K73" s="35" t="n"/>
      <c r="L73" s="16" t="n"/>
      <c r="M73" s="18" t="n"/>
      <c r="N73" s="16" t="n"/>
      <c r="O73" s="20">
        <f>IF(OR(A73="",B73=""),"",IF(OR(G73="Gewonnen",G73="Verloren",G73="Zurückgezogen"),IF(K73="","",MAX(0,K73-B73)),MAX(0,'Parameter'!$B$2-B73)))</f>
        <v/>
      </c>
      <c r="P73" s="21">
        <f>IF(A73="","",IF(OR(G73="Gewonnen",G73="Verloren",G73="Zurückgezogen"),"Abgeschlossen",IF(I73="","Nachfassdatum fehlt",IF(I73&lt;'Parameter'!$B$2,"Überfällig",IF(I73&lt;='Parameter'!$B$2+'Parameter'!$B$3,"Bald fällig","Geplant")))))</f>
        <v/>
      </c>
      <c r="Q73" s="37">
        <f>IF(A73="","",IF(G73="Gewonnen",F73,0))</f>
        <v/>
      </c>
      <c r="R73" s="23">
        <f>IF(A73="","",IF(OR(B73="",C73="",D73="",E73="",F73="",F73&lt;=0,G73="",H73="",N73=""),"Pflichtfeld oder Betrag prüfen",IF(AND(OR(G73="Versandt",G73="Nachfassen",G73="In Klärung"),I73=""),"Nachfassdatum fehlt",IF(AND(OR(G73="Gewonnen",G73="Verloren",G73="Zurückgezogen"),OR(K73="",L73="")),"Abschlussangabe fehlt",IF(AND(NOT(OR(G73="Gewonnen",G73="Verloren",G73="Zurückgezogen")),OR(K73&lt;&gt;"",L73&lt;&gt;"")),"Abschlussangabe bei offenem Status",IF(OR(AND(G73="Gewonnen",L73&lt;&gt;"Auftrag erteilt"),AND(G73="Verloren",OR(L73="Auftrag erteilt",L73="Anbieter-Rückzug")),AND(G73="Zurückgezogen",L73="Auftrag erteilt")),"Status und Abschlussgrund prüfen",IF(OR(AND(I73&lt;&gt;"",I73&lt;B73),AND(J73&lt;&gt;"",J73&lt;B73),AND(K73&lt;&gt;"",K73&lt;B73)),"Datum vor Versand","OK")))))))</f>
        <v/>
      </c>
    </row>
    <row r="74" ht="31" customHeight="1">
      <c r="A74" s="16" t="n"/>
      <c r="B74" s="35" t="n"/>
      <c r="C74" s="18" t="n"/>
      <c r="D74" s="18" t="n"/>
      <c r="E74" s="16" t="n"/>
      <c r="F74" s="36" t="n"/>
      <c r="G74" s="16" t="n"/>
      <c r="H74" s="16" t="n"/>
      <c r="I74" s="35" t="n"/>
      <c r="J74" s="35" t="n"/>
      <c r="K74" s="35" t="n"/>
      <c r="L74" s="16" t="n"/>
      <c r="M74" s="18" t="n"/>
      <c r="N74" s="16" t="n"/>
      <c r="O74" s="20">
        <f>IF(OR(A74="",B74=""),"",IF(OR(G74="Gewonnen",G74="Verloren",G74="Zurückgezogen"),IF(K74="","",MAX(0,K74-B74)),MAX(0,'Parameter'!$B$2-B74)))</f>
        <v/>
      </c>
      <c r="P74" s="21">
        <f>IF(A74="","",IF(OR(G74="Gewonnen",G74="Verloren",G74="Zurückgezogen"),"Abgeschlossen",IF(I74="","Nachfassdatum fehlt",IF(I74&lt;'Parameter'!$B$2,"Überfällig",IF(I74&lt;='Parameter'!$B$2+'Parameter'!$B$3,"Bald fällig","Geplant")))))</f>
        <v/>
      </c>
      <c r="Q74" s="37">
        <f>IF(A74="","",IF(G74="Gewonnen",F74,0))</f>
        <v/>
      </c>
      <c r="R74" s="23">
        <f>IF(A74="","",IF(OR(B74="",C74="",D74="",E74="",F74="",F74&lt;=0,G74="",H74="",N74=""),"Pflichtfeld oder Betrag prüfen",IF(AND(OR(G74="Versandt",G74="Nachfassen",G74="In Klärung"),I74=""),"Nachfassdatum fehlt",IF(AND(OR(G74="Gewonnen",G74="Verloren",G74="Zurückgezogen"),OR(K74="",L74="")),"Abschlussangabe fehlt",IF(AND(NOT(OR(G74="Gewonnen",G74="Verloren",G74="Zurückgezogen")),OR(K74&lt;&gt;"",L74&lt;&gt;"")),"Abschlussangabe bei offenem Status",IF(OR(AND(G74="Gewonnen",L74&lt;&gt;"Auftrag erteilt"),AND(G74="Verloren",OR(L74="Auftrag erteilt",L74="Anbieter-Rückzug")),AND(G74="Zurückgezogen",L74="Auftrag erteilt")),"Status und Abschlussgrund prüfen",IF(OR(AND(I74&lt;&gt;"",I74&lt;B74),AND(J74&lt;&gt;"",J74&lt;B74),AND(K74&lt;&gt;"",K74&lt;B74)),"Datum vor Versand","OK")))))))</f>
        <v/>
      </c>
    </row>
    <row r="75" ht="31" customHeight="1">
      <c r="A75" s="16" t="n"/>
      <c r="B75" s="35" t="n"/>
      <c r="C75" s="18" t="n"/>
      <c r="D75" s="18" t="n"/>
      <c r="E75" s="16" t="n"/>
      <c r="F75" s="36" t="n"/>
      <c r="G75" s="16" t="n"/>
      <c r="H75" s="16" t="n"/>
      <c r="I75" s="35" t="n"/>
      <c r="J75" s="35" t="n"/>
      <c r="K75" s="35" t="n"/>
      <c r="L75" s="16" t="n"/>
      <c r="M75" s="18" t="n"/>
      <c r="N75" s="16" t="n"/>
      <c r="O75" s="20">
        <f>IF(OR(A75="",B75=""),"",IF(OR(G75="Gewonnen",G75="Verloren",G75="Zurückgezogen"),IF(K75="","",MAX(0,K75-B75)),MAX(0,'Parameter'!$B$2-B75)))</f>
        <v/>
      </c>
      <c r="P75" s="21">
        <f>IF(A75="","",IF(OR(G75="Gewonnen",G75="Verloren",G75="Zurückgezogen"),"Abgeschlossen",IF(I75="","Nachfassdatum fehlt",IF(I75&lt;'Parameter'!$B$2,"Überfällig",IF(I75&lt;='Parameter'!$B$2+'Parameter'!$B$3,"Bald fällig","Geplant")))))</f>
        <v/>
      </c>
      <c r="Q75" s="37">
        <f>IF(A75="","",IF(G75="Gewonnen",F75,0))</f>
        <v/>
      </c>
      <c r="R75" s="23">
        <f>IF(A75="","",IF(OR(B75="",C75="",D75="",E75="",F75="",F75&lt;=0,G75="",H75="",N75=""),"Pflichtfeld oder Betrag prüfen",IF(AND(OR(G75="Versandt",G75="Nachfassen",G75="In Klärung"),I75=""),"Nachfassdatum fehlt",IF(AND(OR(G75="Gewonnen",G75="Verloren",G75="Zurückgezogen"),OR(K75="",L75="")),"Abschlussangabe fehlt",IF(AND(NOT(OR(G75="Gewonnen",G75="Verloren",G75="Zurückgezogen")),OR(K75&lt;&gt;"",L75&lt;&gt;"")),"Abschlussangabe bei offenem Status",IF(OR(AND(G75="Gewonnen",L75&lt;&gt;"Auftrag erteilt"),AND(G75="Verloren",OR(L75="Auftrag erteilt",L75="Anbieter-Rückzug")),AND(G75="Zurückgezogen",L75="Auftrag erteilt")),"Status und Abschlussgrund prüfen",IF(OR(AND(I75&lt;&gt;"",I75&lt;B75),AND(J75&lt;&gt;"",J75&lt;B75),AND(K75&lt;&gt;"",K75&lt;B75)),"Datum vor Versand","OK")))))))</f>
        <v/>
      </c>
    </row>
    <row r="76" ht="31" customHeight="1">
      <c r="A76" s="16" t="n"/>
      <c r="B76" s="35" t="n"/>
      <c r="C76" s="18" t="n"/>
      <c r="D76" s="18" t="n"/>
      <c r="E76" s="16" t="n"/>
      <c r="F76" s="36" t="n"/>
      <c r="G76" s="16" t="n"/>
      <c r="H76" s="16" t="n"/>
      <c r="I76" s="35" t="n"/>
      <c r="J76" s="35" t="n"/>
      <c r="K76" s="35" t="n"/>
      <c r="L76" s="16" t="n"/>
      <c r="M76" s="18" t="n"/>
      <c r="N76" s="16" t="n"/>
      <c r="O76" s="20">
        <f>IF(OR(A76="",B76=""),"",IF(OR(G76="Gewonnen",G76="Verloren",G76="Zurückgezogen"),IF(K76="","",MAX(0,K76-B76)),MAX(0,'Parameter'!$B$2-B76)))</f>
        <v/>
      </c>
      <c r="P76" s="21">
        <f>IF(A76="","",IF(OR(G76="Gewonnen",G76="Verloren",G76="Zurückgezogen"),"Abgeschlossen",IF(I76="","Nachfassdatum fehlt",IF(I76&lt;'Parameter'!$B$2,"Überfällig",IF(I76&lt;='Parameter'!$B$2+'Parameter'!$B$3,"Bald fällig","Geplant")))))</f>
        <v/>
      </c>
      <c r="Q76" s="37">
        <f>IF(A76="","",IF(G76="Gewonnen",F76,0))</f>
        <v/>
      </c>
      <c r="R76" s="23">
        <f>IF(A76="","",IF(OR(B76="",C76="",D76="",E76="",F76="",F76&lt;=0,G76="",H76="",N76=""),"Pflichtfeld oder Betrag prüfen",IF(AND(OR(G76="Versandt",G76="Nachfassen",G76="In Klärung"),I76=""),"Nachfassdatum fehlt",IF(AND(OR(G76="Gewonnen",G76="Verloren",G76="Zurückgezogen"),OR(K76="",L76="")),"Abschlussangabe fehlt",IF(AND(NOT(OR(G76="Gewonnen",G76="Verloren",G76="Zurückgezogen")),OR(K76&lt;&gt;"",L76&lt;&gt;"")),"Abschlussangabe bei offenem Status",IF(OR(AND(G76="Gewonnen",L76&lt;&gt;"Auftrag erteilt"),AND(G76="Verloren",OR(L76="Auftrag erteilt",L76="Anbieter-Rückzug")),AND(G76="Zurückgezogen",L76="Auftrag erteilt")),"Status und Abschlussgrund prüfen",IF(OR(AND(I76&lt;&gt;"",I76&lt;B76),AND(J76&lt;&gt;"",J76&lt;B76),AND(K76&lt;&gt;"",K76&lt;B76)),"Datum vor Versand","OK")))))))</f>
        <v/>
      </c>
    </row>
    <row r="77" ht="31" customHeight="1">
      <c r="A77" s="16" t="n"/>
      <c r="B77" s="35" t="n"/>
      <c r="C77" s="18" t="n"/>
      <c r="D77" s="18" t="n"/>
      <c r="E77" s="16" t="n"/>
      <c r="F77" s="36" t="n"/>
      <c r="G77" s="16" t="n"/>
      <c r="H77" s="16" t="n"/>
      <c r="I77" s="35" t="n"/>
      <c r="J77" s="35" t="n"/>
      <c r="K77" s="35" t="n"/>
      <c r="L77" s="16" t="n"/>
      <c r="M77" s="18" t="n"/>
      <c r="N77" s="16" t="n"/>
      <c r="O77" s="20">
        <f>IF(OR(A77="",B77=""),"",IF(OR(G77="Gewonnen",G77="Verloren",G77="Zurückgezogen"),IF(K77="","",MAX(0,K77-B77)),MAX(0,'Parameter'!$B$2-B77)))</f>
        <v/>
      </c>
      <c r="P77" s="21">
        <f>IF(A77="","",IF(OR(G77="Gewonnen",G77="Verloren",G77="Zurückgezogen"),"Abgeschlossen",IF(I77="","Nachfassdatum fehlt",IF(I77&lt;'Parameter'!$B$2,"Überfällig",IF(I77&lt;='Parameter'!$B$2+'Parameter'!$B$3,"Bald fällig","Geplant")))))</f>
        <v/>
      </c>
      <c r="Q77" s="37">
        <f>IF(A77="","",IF(G77="Gewonnen",F77,0))</f>
        <v/>
      </c>
      <c r="R77" s="23">
        <f>IF(A77="","",IF(OR(B77="",C77="",D77="",E77="",F77="",F77&lt;=0,G77="",H77="",N77=""),"Pflichtfeld oder Betrag prüfen",IF(AND(OR(G77="Versandt",G77="Nachfassen",G77="In Klärung"),I77=""),"Nachfassdatum fehlt",IF(AND(OR(G77="Gewonnen",G77="Verloren",G77="Zurückgezogen"),OR(K77="",L77="")),"Abschlussangabe fehlt",IF(AND(NOT(OR(G77="Gewonnen",G77="Verloren",G77="Zurückgezogen")),OR(K77&lt;&gt;"",L77&lt;&gt;"")),"Abschlussangabe bei offenem Status",IF(OR(AND(G77="Gewonnen",L77&lt;&gt;"Auftrag erteilt"),AND(G77="Verloren",OR(L77="Auftrag erteilt",L77="Anbieter-Rückzug")),AND(G77="Zurückgezogen",L77="Auftrag erteilt")),"Status und Abschlussgrund prüfen",IF(OR(AND(I77&lt;&gt;"",I77&lt;B77),AND(J77&lt;&gt;"",J77&lt;B77),AND(K77&lt;&gt;"",K77&lt;B77)),"Datum vor Versand","OK")))))))</f>
        <v/>
      </c>
    </row>
    <row r="78" ht="31" customHeight="1">
      <c r="A78" s="16" t="n"/>
      <c r="B78" s="35" t="n"/>
      <c r="C78" s="18" t="n"/>
      <c r="D78" s="18" t="n"/>
      <c r="E78" s="16" t="n"/>
      <c r="F78" s="36" t="n"/>
      <c r="G78" s="16" t="n"/>
      <c r="H78" s="16" t="n"/>
      <c r="I78" s="35" t="n"/>
      <c r="J78" s="35" t="n"/>
      <c r="K78" s="35" t="n"/>
      <c r="L78" s="16" t="n"/>
      <c r="M78" s="18" t="n"/>
      <c r="N78" s="16" t="n"/>
      <c r="O78" s="20">
        <f>IF(OR(A78="",B78=""),"",IF(OR(G78="Gewonnen",G78="Verloren",G78="Zurückgezogen"),IF(K78="","",MAX(0,K78-B78)),MAX(0,'Parameter'!$B$2-B78)))</f>
        <v/>
      </c>
      <c r="P78" s="21">
        <f>IF(A78="","",IF(OR(G78="Gewonnen",G78="Verloren",G78="Zurückgezogen"),"Abgeschlossen",IF(I78="","Nachfassdatum fehlt",IF(I78&lt;'Parameter'!$B$2,"Überfällig",IF(I78&lt;='Parameter'!$B$2+'Parameter'!$B$3,"Bald fällig","Geplant")))))</f>
        <v/>
      </c>
      <c r="Q78" s="37">
        <f>IF(A78="","",IF(G78="Gewonnen",F78,0))</f>
        <v/>
      </c>
      <c r="R78" s="23">
        <f>IF(A78="","",IF(OR(B78="",C78="",D78="",E78="",F78="",F78&lt;=0,G78="",H78="",N78=""),"Pflichtfeld oder Betrag prüfen",IF(AND(OR(G78="Versandt",G78="Nachfassen",G78="In Klärung"),I78=""),"Nachfassdatum fehlt",IF(AND(OR(G78="Gewonnen",G78="Verloren",G78="Zurückgezogen"),OR(K78="",L78="")),"Abschlussangabe fehlt",IF(AND(NOT(OR(G78="Gewonnen",G78="Verloren",G78="Zurückgezogen")),OR(K78&lt;&gt;"",L78&lt;&gt;"")),"Abschlussangabe bei offenem Status",IF(OR(AND(G78="Gewonnen",L78&lt;&gt;"Auftrag erteilt"),AND(G78="Verloren",OR(L78="Auftrag erteilt",L78="Anbieter-Rückzug")),AND(G78="Zurückgezogen",L78="Auftrag erteilt")),"Status und Abschlussgrund prüfen",IF(OR(AND(I78&lt;&gt;"",I78&lt;B78),AND(J78&lt;&gt;"",J78&lt;B78),AND(K78&lt;&gt;"",K78&lt;B78)),"Datum vor Versand","OK")))))))</f>
        <v/>
      </c>
    </row>
    <row r="79" ht="31" customHeight="1">
      <c r="A79" s="16" t="n"/>
      <c r="B79" s="35" t="n"/>
      <c r="C79" s="18" t="n"/>
      <c r="D79" s="18" t="n"/>
      <c r="E79" s="16" t="n"/>
      <c r="F79" s="36" t="n"/>
      <c r="G79" s="16" t="n"/>
      <c r="H79" s="16" t="n"/>
      <c r="I79" s="35" t="n"/>
      <c r="J79" s="35" t="n"/>
      <c r="K79" s="35" t="n"/>
      <c r="L79" s="16" t="n"/>
      <c r="M79" s="18" t="n"/>
      <c r="N79" s="16" t="n"/>
      <c r="O79" s="20">
        <f>IF(OR(A79="",B79=""),"",IF(OR(G79="Gewonnen",G79="Verloren",G79="Zurückgezogen"),IF(K79="","",MAX(0,K79-B79)),MAX(0,'Parameter'!$B$2-B79)))</f>
        <v/>
      </c>
      <c r="P79" s="21">
        <f>IF(A79="","",IF(OR(G79="Gewonnen",G79="Verloren",G79="Zurückgezogen"),"Abgeschlossen",IF(I79="","Nachfassdatum fehlt",IF(I79&lt;'Parameter'!$B$2,"Überfällig",IF(I79&lt;='Parameter'!$B$2+'Parameter'!$B$3,"Bald fällig","Geplant")))))</f>
        <v/>
      </c>
      <c r="Q79" s="37">
        <f>IF(A79="","",IF(G79="Gewonnen",F79,0))</f>
        <v/>
      </c>
      <c r="R79" s="23">
        <f>IF(A79="","",IF(OR(B79="",C79="",D79="",E79="",F79="",F79&lt;=0,G79="",H79="",N79=""),"Pflichtfeld oder Betrag prüfen",IF(AND(OR(G79="Versandt",G79="Nachfassen",G79="In Klärung"),I79=""),"Nachfassdatum fehlt",IF(AND(OR(G79="Gewonnen",G79="Verloren",G79="Zurückgezogen"),OR(K79="",L79="")),"Abschlussangabe fehlt",IF(AND(NOT(OR(G79="Gewonnen",G79="Verloren",G79="Zurückgezogen")),OR(K79&lt;&gt;"",L79&lt;&gt;"")),"Abschlussangabe bei offenem Status",IF(OR(AND(G79="Gewonnen",L79&lt;&gt;"Auftrag erteilt"),AND(G79="Verloren",OR(L79="Auftrag erteilt",L79="Anbieter-Rückzug")),AND(G79="Zurückgezogen",L79="Auftrag erteilt")),"Status und Abschlussgrund prüfen",IF(OR(AND(I79&lt;&gt;"",I79&lt;B79),AND(J79&lt;&gt;"",J79&lt;B79),AND(K79&lt;&gt;"",K79&lt;B79)),"Datum vor Versand","OK")))))))</f>
        <v/>
      </c>
    </row>
    <row r="80" ht="31" customHeight="1">
      <c r="A80" s="16" t="n"/>
      <c r="B80" s="35" t="n"/>
      <c r="C80" s="18" t="n"/>
      <c r="D80" s="18" t="n"/>
      <c r="E80" s="16" t="n"/>
      <c r="F80" s="36" t="n"/>
      <c r="G80" s="16" t="n"/>
      <c r="H80" s="16" t="n"/>
      <c r="I80" s="35" t="n"/>
      <c r="J80" s="35" t="n"/>
      <c r="K80" s="35" t="n"/>
      <c r="L80" s="16" t="n"/>
      <c r="M80" s="18" t="n"/>
      <c r="N80" s="16" t="n"/>
      <c r="O80" s="20">
        <f>IF(OR(A80="",B80=""),"",IF(OR(G80="Gewonnen",G80="Verloren",G80="Zurückgezogen"),IF(K80="","",MAX(0,K80-B80)),MAX(0,'Parameter'!$B$2-B80)))</f>
        <v/>
      </c>
      <c r="P80" s="21">
        <f>IF(A80="","",IF(OR(G80="Gewonnen",G80="Verloren",G80="Zurückgezogen"),"Abgeschlossen",IF(I80="","Nachfassdatum fehlt",IF(I80&lt;'Parameter'!$B$2,"Überfällig",IF(I80&lt;='Parameter'!$B$2+'Parameter'!$B$3,"Bald fällig","Geplant")))))</f>
        <v/>
      </c>
      <c r="Q80" s="37">
        <f>IF(A80="","",IF(G80="Gewonnen",F80,0))</f>
        <v/>
      </c>
      <c r="R80" s="23">
        <f>IF(A80="","",IF(OR(B80="",C80="",D80="",E80="",F80="",F80&lt;=0,G80="",H80="",N80=""),"Pflichtfeld oder Betrag prüfen",IF(AND(OR(G80="Versandt",G80="Nachfassen",G80="In Klärung"),I80=""),"Nachfassdatum fehlt",IF(AND(OR(G80="Gewonnen",G80="Verloren",G80="Zurückgezogen"),OR(K80="",L80="")),"Abschlussangabe fehlt",IF(AND(NOT(OR(G80="Gewonnen",G80="Verloren",G80="Zurückgezogen")),OR(K80&lt;&gt;"",L80&lt;&gt;"")),"Abschlussangabe bei offenem Status",IF(OR(AND(G80="Gewonnen",L80&lt;&gt;"Auftrag erteilt"),AND(G80="Verloren",OR(L80="Auftrag erteilt",L80="Anbieter-Rückzug")),AND(G80="Zurückgezogen",L80="Auftrag erteilt")),"Status und Abschlussgrund prüfen",IF(OR(AND(I80&lt;&gt;"",I80&lt;B80),AND(J80&lt;&gt;"",J80&lt;B80),AND(K80&lt;&gt;"",K80&lt;B80)),"Datum vor Versand","OK")))))))</f>
        <v/>
      </c>
    </row>
    <row r="81" ht="31" customHeight="1">
      <c r="A81" s="16" t="n"/>
      <c r="B81" s="35" t="n"/>
      <c r="C81" s="18" t="n"/>
      <c r="D81" s="18" t="n"/>
      <c r="E81" s="16" t="n"/>
      <c r="F81" s="36" t="n"/>
      <c r="G81" s="16" t="n"/>
      <c r="H81" s="16" t="n"/>
      <c r="I81" s="35" t="n"/>
      <c r="J81" s="35" t="n"/>
      <c r="K81" s="35" t="n"/>
      <c r="L81" s="16" t="n"/>
      <c r="M81" s="18" t="n"/>
      <c r="N81" s="16" t="n"/>
      <c r="O81" s="20">
        <f>IF(OR(A81="",B81=""),"",IF(OR(G81="Gewonnen",G81="Verloren",G81="Zurückgezogen"),IF(K81="","",MAX(0,K81-B81)),MAX(0,'Parameter'!$B$2-B81)))</f>
        <v/>
      </c>
      <c r="P81" s="21">
        <f>IF(A81="","",IF(OR(G81="Gewonnen",G81="Verloren",G81="Zurückgezogen"),"Abgeschlossen",IF(I81="","Nachfassdatum fehlt",IF(I81&lt;'Parameter'!$B$2,"Überfällig",IF(I81&lt;='Parameter'!$B$2+'Parameter'!$B$3,"Bald fällig","Geplant")))))</f>
        <v/>
      </c>
      <c r="Q81" s="37">
        <f>IF(A81="","",IF(G81="Gewonnen",F81,0))</f>
        <v/>
      </c>
      <c r="R81" s="23">
        <f>IF(A81="","",IF(OR(B81="",C81="",D81="",E81="",F81="",F81&lt;=0,G81="",H81="",N81=""),"Pflichtfeld oder Betrag prüfen",IF(AND(OR(G81="Versandt",G81="Nachfassen",G81="In Klärung"),I81=""),"Nachfassdatum fehlt",IF(AND(OR(G81="Gewonnen",G81="Verloren",G81="Zurückgezogen"),OR(K81="",L81="")),"Abschlussangabe fehlt",IF(AND(NOT(OR(G81="Gewonnen",G81="Verloren",G81="Zurückgezogen")),OR(K81&lt;&gt;"",L81&lt;&gt;"")),"Abschlussangabe bei offenem Status",IF(OR(AND(G81="Gewonnen",L81&lt;&gt;"Auftrag erteilt"),AND(G81="Verloren",OR(L81="Auftrag erteilt",L81="Anbieter-Rückzug")),AND(G81="Zurückgezogen",L81="Auftrag erteilt")),"Status und Abschlussgrund prüfen",IF(OR(AND(I81&lt;&gt;"",I81&lt;B81),AND(J81&lt;&gt;"",J81&lt;B81),AND(K81&lt;&gt;"",K81&lt;B81)),"Datum vor Versand","OK")))))))</f>
        <v/>
      </c>
    </row>
    <row r="82" ht="31" customHeight="1">
      <c r="A82" s="16" t="n"/>
      <c r="B82" s="35" t="n"/>
      <c r="C82" s="18" t="n"/>
      <c r="D82" s="18" t="n"/>
      <c r="E82" s="16" t="n"/>
      <c r="F82" s="36" t="n"/>
      <c r="G82" s="16" t="n"/>
      <c r="H82" s="16" t="n"/>
      <c r="I82" s="35" t="n"/>
      <c r="J82" s="35" t="n"/>
      <c r="K82" s="35" t="n"/>
      <c r="L82" s="16" t="n"/>
      <c r="M82" s="18" t="n"/>
      <c r="N82" s="16" t="n"/>
      <c r="O82" s="20">
        <f>IF(OR(A82="",B82=""),"",IF(OR(G82="Gewonnen",G82="Verloren",G82="Zurückgezogen"),IF(K82="","",MAX(0,K82-B82)),MAX(0,'Parameter'!$B$2-B82)))</f>
        <v/>
      </c>
      <c r="P82" s="21">
        <f>IF(A82="","",IF(OR(G82="Gewonnen",G82="Verloren",G82="Zurückgezogen"),"Abgeschlossen",IF(I82="","Nachfassdatum fehlt",IF(I82&lt;'Parameter'!$B$2,"Überfällig",IF(I82&lt;='Parameter'!$B$2+'Parameter'!$B$3,"Bald fällig","Geplant")))))</f>
        <v/>
      </c>
      <c r="Q82" s="37">
        <f>IF(A82="","",IF(G82="Gewonnen",F82,0))</f>
        <v/>
      </c>
      <c r="R82" s="23">
        <f>IF(A82="","",IF(OR(B82="",C82="",D82="",E82="",F82="",F82&lt;=0,G82="",H82="",N82=""),"Pflichtfeld oder Betrag prüfen",IF(AND(OR(G82="Versandt",G82="Nachfassen",G82="In Klärung"),I82=""),"Nachfassdatum fehlt",IF(AND(OR(G82="Gewonnen",G82="Verloren",G82="Zurückgezogen"),OR(K82="",L82="")),"Abschlussangabe fehlt",IF(AND(NOT(OR(G82="Gewonnen",G82="Verloren",G82="Zurückgezogen")),OR(K82&lt;&gt;"",L82&lt;&gt;"")),"Abschlussangabe bei offenem Status",IF(OR(AND(G82="Gewonnen",L82&lt;&gt;"Auftrag erteilt"),AND(G82="Verloren",OR(L82="Auftrag erteilt",L82="Anbieter-Rückzug")),AND(G82="Zurückgezogen",L82="Auftrag erteilt")),"Status und Abschlussgrund prüfen",IF(OR(AND(I82&lt;&gt;"",I82&lt;B82),AND(J82&lt;&gt;"",J82&lt;B82),AND(K82&lt;&gt;"",K82&lt;B82)),"Datum vor Versand","OK")))))))</f>
        <v/>
      </c>
    </row>
    <row r="83" ht="31" customHeight="1">
      <c r="A83" s="16" t="n"/>
      <c r="B83" s="35" t="n"/>
      <c r="C83" s="18" t="n"/>
      <c r="D83" s="18" t="n"/>
      <c r="E83" s="16" t="n"/>
      <c r="F83" s="36" t="n"/>
      <c r="G83" s="16" t="n"/>
      <c r="H83" s="16" t="n"/>
      <c r="I83" s="35" t="n"/>
      <c r="J83" s="35" t="n"/>
      <c r="K83" s="35" t="n"/>
      <c r="L83" s="16" t="n"/>
      <c r="M83" s="18" t="n"/>
      <c r="N83" s="16" t="n"/>
      <c r="O83" s="20">
        <f>IF(OR(A83="",B83=""),"",IF(OR(G83="Gewonnen",G83="Verloren",G83="Zurückgezogen"),IF(K83="","",MAX(0,K83-B83)),MAX(0,'Parameter'!$B$2-B83)))</f>
        <v/>
      </c>
      <c r="P83" s="21">
        <f>IF(A83="","",IF(OR(G83="Gewonnen",G83="Verloren",G83="Zurückgezogen"),"Abgeschlossen",IF(I83="","Nachfassdatum fehlt",IF(I83&lt;'Parameter'!$B$2,"Überfällig",IF(I83&lt;='Parameter'!$B$2+'Parameter'!$B$3,"Bald fällig","Geplant")))))</f>
        <v/>
      </c>
      <c r="Q83" s="37">
        <f>IF(A83="","",IF(G83="Gewonnen",F83,0))</f>
        <v/>
      </c>
      <c r="R83" s="23">
        <f>IF(A83="","",IF(OR(B83="",C83="",D83="",E83="",F83="",F83&lt;=0,G83="",H83="",N83=""),"Pflichtfeld oder Betrag prüfen",IF(AND(OR(G83="Versandt",G83="Nachfassen",G83="In Klärung"),I83=""),"Nachfassdatum fehlt",IF(AND(OR(G83="Gewonnen",G83="Verloren",G83="Zurückgezogen"),OR(K83="",L83="")),"Abschlussangabe fehlt",IF(AND(NOT(OR(G83="Gewonnen",G83="Verloren",G83="Zurückgezogen")),OR(K83&lt;&gt;"",L83&lt;&gt;"")),"Abschlussangabe bei offenem Status",IF(OR(AND(G83="Gewonnen",L83&lt;&gt;"Auftrag erteilt"),AND(G83="Verloren",OR(L83="Auftrag erteilt",L83="Anbieter-Rückzug")),AND(G83="Zurückgezogen",L83="Auftrag erteilt")),"Status und Abschlussgrund prüfen",IF(OR(AND(I83&lt;&gt;"",I83&lt;B83),AND(J83&lt;&gt;"",J83&lt;B83),AND(K83&lt;&gt;"",K83&lt;B83)),"Datum vor Versand","OK")))))))</f>
        <v/>
      </c>
    </row>
    <row r="84" ht="31" customHeight="1">
      <c r="A84" s="16" t="n"/>
      <c r="B84" s="35" t="n"/>
      <c r="C84" s="18" t="n"/>
      <c r="D84" s="18" t="n"/>
      <c r="E84" s="16" t="n"/>
      <c r="F84" s="36" t="n"/>
      <c r="G84" s="16" t="n"/>
      <c r="H84" s="16" t="n"/>
      <c r="I84" s="35" t="n"/>
      <c r="J84" s="35" t="n"/>
      <c r="K84" s="35" t="n"/>
      <c r="L84" s="16" t="n"/>
      <c r="M84" s="18" t="n"/>
      <c r="N84" s="16" t="n"/>
      <c r="O84" s="20">
        <f>IF(OR(A84="",B84=""),"",IF(OR(G84="Gewonnen",G84="Verloren",G84="Zurückgezogen"),IF(K84="","",MAX(0,K84-B84)),MAX(0,'Parameter'!$B$2-B84)))</f>
        <v/>
      </c>
      <c r="P84" s="21">
        <f>IF(A84="","",IF(OR(G84="Gewonnen",G84="Verloren",G84="Zurückgezogen"),"Abgeschlossen",IF(I84="","Nachfassdatum fehlt",IF(I84&lt;'Parameter'!$B$2,"Überfällig",IF(I84&lt;='Parameter'!$B$2+'Parameter'!$B$3,"Bald fällig","Geplant")))))</f>
        <v/>
      </c>
      <c r="Q84" s="37">
        <f>IF(A84="","",IF(G84="Gewonnen",F84,0))</f>
        <v/>
      </c>
      <c r="R84" s="23">
        <f>IF(A84="","",IF(OR(B84="",C84="",D84="",E84="",F84="",F84&lt;=0,G84="",H84="",N84=""),"Pflichtfeld oder Betrag prüfen",IF(AND(OR(G84="Versandt",G84="Nachfassen",G84="In Klärung"),I84=""),"Nachfassdatum fehlt",IF(AND(OR(G84="Gewonnen",G84="Verloren",G84="Zurückgezogen"),OR(K84="",L84="")),"Abschlussangabe fehlt",IF(AND(NOT(OR(G84="Gewonnen",G84="Verloren",G84="Zurückgezogen")),OR(K84&lt;&gt;"",L84&lt;&gt;"")),"Abschlussangabe bei offenem Status",IF(OR(AND(G84="Gewonnen",L84&lt;&gt;"Auftrag erteilt"),AND(G84="Verloren",OR(L84="Auftrag erteilt",L84="Anbieter-Rückzug")),AND(G84="Zurückgezogen",L84="Auftrag erteilt")),"Status und Abschlussgrund prüfen",IF(OR(AND(I84&lt;&gt;"",I84&lt;B84),AND(J84&lt;&gt;"",J84&lt;B84),AND(K84&lt;&gt;"",K84&lt;B84)),"Datum vor Versand","OK")))))))</f>
        <v/>
      </c>
    </row>
    <row r="85" ht="31" customHeight="1">
      <c r="A85" s="16" t="n"/>
      <c r="B85" s="35" t="n"/>
      <c r="C85" s="18" t="n"/>
      <c r="D85" s="18" t="n"/>
      <c r="E85" s="16" t="n"/>
      <c r="F85" s="36" t="n"/>
      <c r="G85" s="16" t="n"/>
      <c r="H85" s="16" t="n"/>
      <c r="I85" s="35" t="n"/>
      <c r="J85" s="35" t="n"/>
      <c r="K85" s="35" t="n"/>
      <c r="L85" s="16" t="n"/>
      <c r="M85" s="18" t="n"/>
      <c r="N85" s="16" t="n"/>
      <c r="O85" s="20">
        <f>IF(OR(A85="",B85=""),"",IF(OR(G85="Gewonnen",G85="Verloren",G85="Zurückgezogen"),IF(K85="","",MAX(0,K85-B85)),MAX(0,'Parameter'!$B$2-B85)))</f>
        <v/>
      </c>
      <c r="P85" s="21">
        <f>IF(A85="","",IF(OR(G85="Gewonnen",G85="Verloren",G85="Zurückgezogen"),"Abgeschlossen",IF(I85="","Nachfassdatum fehlt",IF(I85&lt;'Parameter'!$B$2,"Überfällig",IF(I85&lt;='Parameter'!$B$2+'Parameter'!$B$3,"Bald fällig","Geplant")))))</f>
        <v/>
      </c>
      <c r="Q85" s="37">
        <f>IF(A85="","",IF(G85="Gewonnen",F85,0))</f>
        <v/>
      </c>
      <c r="R85" s="23">
        <f>IF(A85="","",IF(OR(B85="",C85="",D85="",E85="",F85="",F85&lt;=0,G85="",H85="",N85=""),"Pflichtfeld oder Betrag prüfen",IF(AND(OR(G85="Versandt",G85="Nachfassen",G85="In Klärung"),I85=""),"Nachfassdatum fehlt",IF(AND(OR(G85="Gewonnen",G85="Verloren",G85="Zurückgezogen"),OR(K85="",L85="")),"Abschlussangabe fehlt",IF(AND(NOT(OR(G85="Gewonnen",G85="Verloren",G85="Zurückgezogen")),OR(K85&lt;&gt;"",L85&lt;&gt;"")),"Abschlussangabe bei offenem Status",IF(OR(AND(G85="Gewonnen",L85&lt;&gt;"Auftrag erteilt"),AND(G85="Verloren",OR(L85="Auftrag erteilt",L85="Anbieter-Rückzug")),AND(G85="Zurückgezogen",L85="Auftrag erteilt")),"Status und Abschlussgrund prüfen",IF(OR(AND(I85&lt;&gt;"",I85&lt;B85),AND(J85&lt;&gt;"",J85&lt;B85),AND(K85&lt;&gt;"",K85&lt;B85)),"Datum vor Versand","OK")))))))</f>
        <v/>
      </c>
    </row>
    <row r="86" ht="31" customHeight="1">
      <c r="A86" s="16" t="n"/>
      <c r="B86" s="35" t="n"/>
      <c r="C86" s="18" t="n"/>
      <c r="D86" s="18" t="n"/>
      <c r="E86" s="16" t="n"/>
      <c r="F86" s="36" t="n"/>
      <c r="G86" s="16" t="n"/>
      <c r="H86" s="16" t="n"/>
      <c r="I86" s="35" t="n"/>
      <c r="J86" s="35" t="n"/>
      <c r="K86" s="35" t="n"/>
      <c r="L86" s="16" t="n"/>
      <c r="M86" s="18" t="n"/>
      <c r="N86" s="16" t="n"/>
      <c r="O86" s="20">
        <f>IF(OR(A86="",B86=""),"",IF(OR(G86="Gewonnen",G86="Verloren",G86="Zurückgezogen"),IF(K86="","",MAX(0,K86-B86)),MAX(0,'Parameter'!$B$2-B86)))</f>
        <v/>
      </c>
      <c r="P86" s="21">
        <f>IF(A86="","",IF(OR(G86="Gewonnen",G86="Verloren",G86="Zurückgezogen"),"Abgeschlossen",IF(I86="","Nachfassdatum fehlt",IF(I86&lt;'Parameter'!$B$2,"Überfällig",IF(I86&lt;='Parameter'!$B$2+'Parameter'!$B$3,"Bald fällig","Geplant")))))</f>
        <v/>
      </c>
      <c r="Q86" s="37">
        <f>IF(A86="","",IF(G86="Gewonnen",F86,0))</f>
        <v/>
      </c>
      <c r="R86" s="23">
        <f>IF(A86="","",IF(OR(B86="",C86="",D86="",E86="",F86="",F86&lt;=0,G86="",H86="",N86=""),"Pflichtfeld oder Betrag prüfen",IF(AND(OR(G86="Versandt",G86="Nachfassen",G86="In Klärung"),I86=""),"Nachfassdatum fehlt",IF(AND(OR(G86="Gewonnen",G86="Verloren",G86="Zurückgezogen"),OR(K86="",L86="")),"Abschlussangabe fehlt",IF(AND(NOT(OR(G86="Gewonnen",G86="Verloren",G86="Zurückgezogen")),OR(K86&lt;&gt;"",L86&lt;&gt;"")),"Abschlussangabe bei offenem Status",IF(OR(AND(G86="Gewonnen",L86&lt;&gt;"Auftrag erteilt"),AND(G86="Verloren",OR(L86="Auftrag erteilt",L86="Anbieter-Rückzug")),AND(G86="Zurückgezogen",L86="Auftrag erteilt")),"Status und Abschlussgrund prüfen",IF(OR(AND(I86&lt;&gt;"",I86&lt;B86),AND(J86&lt;&gt;"",J86&lt;B86),AND(K86&lt;&gt;"",K86&lt;B86)),"Datum vor Versand","OK")))))))</f>
        <v/>
      </c>
    </row>
    <row r="87" ht="31" customHeight="1">
      <c r="A87" s="16" t="n"/>
      <c r="B87" s="35" t="n"/>
      <c r="C87" s="18" t="n"/>
      <c r="D87" s="18" t="n"/>
      <c r="E87" s="16" t="n"/>
      <c r="F87" s="36" t="n"/>
      <c r="G87" s="16" t="n"/>
      <c r="H87" s="16" t="n"/>
      <c r="I87" s="35" t="n"/>
      <c r="J87" s="35" t="n"/>
      <c r="K87" s="35" t="n"/>
      <c r="L87" s="16" t="n"/>
      <c r="M87" s="18" t="n"/>
      <c r="N87" s="16" t="n"/>
      <c r="O87" s="20">
        <f>IF(OR(A87="",B87=""),"",IF(OR(G87="Gewonnen",G87="Verloren",G87="Zurückgezogen"),IF(K87="","",MAX(0,K87-B87)),MAX(0,'Parameter'!$B$2-B87)))</f>
        <v/>
      </c>
      <c r="P87" s="21">
        <f>IF(A87="","",IF(OR(G87="Gewonnen",G87="Verloren",G87="Zurückgezogen"),"Abgeschlossen",IF(I87="","Nachfassdatum fehlt",IF(I87&lt;'Parameter'!$B$2,"Überfällig",IF(I87&lt;='Parameter'!$B$2+'Parameter'!$B$3,"Bald fällig","Geplant")))))</f>
        <v/>
      </c>
      <c r="Q87" s="37">
        <f>IF(A87="","",IF(G87="Gewonnen",F87,0))</f>
        <v/>
      </c>
      <c r="R87" s="23">
        <f>IF(A87="","",IF(OR(B87="",C87="",D87="",E87="",F87="",F87&lt;=0,G87="",H87="",N87=""),"Pflichtfeld oder Betrag prüfen",IF(AND(OR(G87="Versandt",G87="Nachfassen",G87="In Klärung"),I87=""),"Nachfassdatum fehlt",IF(AND(OR(G87="Gewonnen",G87="Verloren",G87="Zurückgezogen"),OR(K87="",L87="")),"Abschlussangabe fehlt",IF(AND(NOT(OR(G87="Gewonnen",G87="Verloren",G87="Zurückgezogen")),OR(K87&lt;&gt;"",L87&lt;&gt;"")),"Abschlussangabe bei offenem Status",IF(OR(AND(G87="Gewonnen",L87&lt;&gt;"Auftrag erteilt"),AND(G87="Verloren",OR(L87="Auftrag erteilt",L87="Anbieter-Rückzug")),AND(G87="Zurückgezogen",L87="Auftrag erteilt")),"Status und Abschlussgrund prüfen",IF(OR(AND(I87&lt;&gt;"",I87&lt;B87),AND(J87&lt;&gt;"",J87&lt;B87),AND(K87&lt;&gt;"",K87&lt;B87)),"Datum vor Versand","OK")))))))</f>
        <v/>
      </c>
    </row>
    <row r="88" ht="31" customHeight="1">
      <c r="A88" s="16" t="n"/>
      <c r="B88" s="35" t="n"/>
      <c r="C88" s="18" t="n"/>
      <c r="D88" s="18" t="n"/>
      <c r="E88" s="16" t="n"/>
      <c r="F88" s="36" t="n"/>
      <c r="G88" s="16" t="n"/>
      <c r="H88" s="16" t="n"/>
      <c r="I88" s="35" t="n"/>
      <c r="J88" s="35" t="n"/>
      <c r="K88" s="35" t="n"/>
      <c r="L88" s="16" t="n"/>
      <c r="M88" s="18" t="n"/>
      <c r="N88" s="16" t="n"/>
      <c r="O88" s="20">
        <f>IF(OR(A88="",B88=""),"",IF(OR(G88="Gewonnen",G88="Verloren",G88="Zurückgezogen"),IF(K88="","",MAX(0,K88-B88)),MAX(0,'Parameter'!$B$2-B88)))</f>
        <v/>
      </c>
      <c r="P88" s="21">
        <f>IF(A88="","",IF(OR(G88="Gewonnen",G88="Verloren",G88="Zurückgezogen"),"Abgeschlossen",IF(I88="","Nachfassdatum fehlt",IF(I88&lt;'Parameter'!$B$2,"Überfällig",IF(I88&lt;='Parameter'!$B$2+'Parameter'!$B$3,"Bald fällig","Geplant")))))</f>
        <v/>
      </c>
      <c r="Q88" s="37">
        <f>IF(A88="","",IF(G88="Gewonnen",F88,0))</f>
        <v/>
      </c>
      <c r="R88" s="23">
        <f>IF(A88="","",IF(OR(B88="",C88="",D88="",E88="",F88="",F88&lt;=0,G88="",H88="",N88=""),"Pflichtfeld oder Betrag prüfen",IF(AND(OR(G88="Versandt",G88="Nachfassen",G88="In Klärung"),I88=""),"Nachfassdatum fehlt",IF(AND(OR(G88="Gewonnen",G88="Verloren",G88="Zurückgezogen"),OR(K88="",L88="")),"Abschlussangabe fehlt",IF(AND(NOT(OR(G88="Gewonnen",G88="Verloren",G88="Zurückgezogen")),OR(K88&lt;&gt;"",L88&lt;&gt;"")),"Abschlussangabe bei offenem Status",IF(OR(AND(G88="Gewonnen",L88&lt;&gt;"Auftrag erteilt"),AND(G88="Verloren",OR(L88="Auftrag erteilt",L88="Anbieter-Rückzug")),AND(G88="Zurückgezogen",L88="Auftrag erteilt")),"Status und Abschlussgrund prüfen",IF(OR(AND(I88&lt;&gt;"",I88&lt;B88),AND(J88&lt;&gt;"",J88&lt;B88),AND(K88&lt;&gt;"",K88&lt;B88)),"Datum vor Versand","OK")))))))</f>
        <v/>
      </c>
    </row>
    <row r="89" ht="31" customHeight="1">
      <c r="A89" s="16" t="n"/>
      <c r="B89" s="35" t="n"/>
      <c r="C89" s="18" t="n"/>
      <c r="D89" s="18" t="n"/>
      <c r="E89" s="16" t="n"/>
      <c r="F89" s="36" t="n"/>
      <c r="G89" s="16" t="n"/>
      <c r="H89" s="16" t="n"/>
      <c r="I89" s="35" t="n"/>
      <c r="J89" s="35" t="n"/>
      <c r="K89" s="35" t="n"/>
      <c r="L89" s="16" t="n"/>
      <c r="M89" s="18" t="n"/>
      <c r="N89" s="16" t="n"/>
      <c r="O89" s="20">
        <f>IF(OR(A89="",B89=""),"",IF(OR(G89="Gewonnen",G89="Verloren",G89="Zurückgezogen"),IF(K89="","",MAX(0,K89-B89)),MAX(0,'Parameter'!$B$2-B89)))</f>
        <v/>
      </c>
      <c r="P89" s="21">
        <f>IF(A89="","",IF(OR(G89="Gewonnen",G89="Verloren",G89="Zurückgezogen"),"Abgeschlossen",IF(I89="","Nachfassdatum fehlt",IF(I89&lt;'Parameter'!$B$2,"Überfällig",IF(I89&lt;='Parameter'!$B$2+'Parameter'!$B$3,"Bald fällig","Geplant")))))</f>
        <v/>
      </c>
      <c r="Q89" s="37">
        <f>IF(A89="","",IF(G89="Gewonnen",F89,0))</f>
        <v/>
      </c>
      <c r="R89" s="23">
        <f>IF(A89="","",IF(OR(B89="",C89="",D89="",E89="",F89="",F89&lt;=0,G89="",H89="",N89=""),"Pflichtfeld oder Betrag prüfen",IF(AND(OR(G89="Versandt",G89="Nachfassen",G89="In Klärung"),I89=""),"Nachfassdatum fehlt",IF(AND(OR(G89="Gewonnen",G89="Verloren",G89="Zurückgezogen"),OR(K89="",L89="")),"Abschlussangabe fehlt",IF(AND(NOT(OR(G89="Gewonnen",G89="Verloren",G89="Zurückgezogen")),OR(K89&lt;&gt;"",L89&lt;&gt;"")),"Abschlussangabe bei offenem Status",IF(OR(AND(G89="Gewonnen",L89&lt;&gt;"Auftrag erteilt"),AND(G89="Verloren",OR(L89="Auftrag erteilt",L89="Anbieter-Rückzug")),AND(G89="Zurückgezogen",L89="Auftrag erteilt")),"Status und Abschlussgrund prüfen",IF(OR(AND(I89&lt;&gt;"",I89&lt;B89),AND(J89&lt;&gt;"",J89&lt;B89),AND(K89&lt;&gt;"",K89&lt;B89)),"Datum vor Versand","OK")))))))</f>
        <v/>
      </c>
    </row>
    <row r="90" ht="31" customHeight="1">
      <c r="A90" s="16" t="n"/>
      <c r="B90" s="35" t="n"/>
      <c r="C90" s="18" t="n"/>
      <c r="D90" s="18" t="n"/>
      <c r="E90" s="16" t="n"/>
      <c r="F90" s="36" t="n"/>
      <c r="G90" s="16" t="n"/>
      <c r="H90" s="16" t="n"/>
      <c r="I90" s="35" t="n"/>
      <c r="J90" s="35" t="n"/>
      <c r="K90" s="35" t="n"/>
      <c r="L90" s="16" t="n"/>
      <c r="M90" s="18" t="n"/>
      <c r="N90" s="16" t="n"/>
      <c r="O90" s="20">
        <f>IF(OR(A90="",B90=""),"",IF(OR(G90="Gewonnen",G90="Verloren",G90="Zurückgezogen"),IF(K90="","",MAX(0,K90-B90)),MAX(0,'Parameter'!$B$2-B90)))</f>
        <v/>
      </c>
      <c r="P90" s="21">
        <f>IF(A90="","",IF(OR(G90="Gewonnen",G90="Verloren",G90="Zurückgezogen"),"Abgeschlossen",IF(I90="","Nachfassdatum fehlt",IF(I90&lt;'Parameter'!$B$2,"Überfällig",IF(I90&lt;='Parameter'!$B$2+'Parameter'!$B$3,"Bald fällig","Geplant")))))</f>
        <v/>
      </c>
      <c r="Q90" s="37">
        <f>IF(A90="","",IF(G90="Gewonnen",F90,0))</f>
        <v/>
      </c>
      <c r="R90" s="23">
        <f>IF(A90="","",IF(OR(B90="",C90="",D90="",E90="",F90="",F90&lt;=0,G90="",H90="",N90=""),"Pflichtfeld oder Betrag prüfen",IF(AND(OR(G90="Versandt",G90="Nachfassen",G90="In Klärung"),I90=""),"Nachfassdatum fehlt",IF(AND(OR(G90="Gewonnen",G90="Verloren",G90="Zurückgezogen"),OR(K90="",L90="")),"Abschlussangabe fehlt",IF(AND(NOT(OR(G90="Gewonnen",G90="Verloren",G90="Zurückgezogen")),OR(K90&lt;&gt;"",L90&lt;&gt;"")),"Abschlussangabe bei offenem Status",IF(OR(AND(G90="Gewonnen",L90&lt;&gt;"Auftrag erteilt"),AND(G90="Verloren",OR(L90="Auftrag erteilt",L90="Anbieter-Rückzug")),AND(G90="Zurückgezogen",L90="Auftrag erteilt")),"Status und Abschlussgrund prüfen",IF(OR(AND(I90&lt;&gt;"",I90&lt;B90),AND(J90&lt;&gt;"",J90&lt;B90),AND(K90&lt;&gt;"",K90&lt;B90)),"Datum vor Versand","OK")))))))</f>
        <v/>
      </c>
    </row>
    <row r="91" ht="31" customHeight="1">
      <c r="A91" s="16" t="n"/>
      <c r="B91" s="35" t="n"/>
      <c r="C91" s="18" t="n"/>
      <c r="D91" s="18" t="n"/>
      <c r="E91" s="16" t="n"/>
      <c r="F91" s="36" t="n"/>
      <c r="G91" s="16" t="n"/>
      <c r="H91" s="16" t="n"/>
      <c r="I91" s="35" t="n"/>
      <c r="J91" s="35" t="n"/>
      <c r="K91" s="35" t="n"/>
      <c r="L91" s="16" t="n"/>
      <c r="M91" s="18" t="n"/>
      <c r="N91" s="16" t="n"/>
      <c r="O91" s="20">
        <f>IF(OR(A91="",B91=""),"",IF(OR(G91="Gewonnen",G91="Verloren",G91="Zurückgezogen"),IF(K91="","",MAX(0,K91-B91)),MAX(0,'Parameter'!$B$2-B91)))</f>
        <v/>
      </c>
      <c r="P91" s="21">
        <f>IF(A91="","",IF(OR(G91="Gewonnen",G91="Verloren",G91="Zurückgezogen"),"Abgeschlossen",IF(I91="","Nachfassdatum fehlt",IF(I91&lt;'Parameter'!$B$2,"Überfällig",IF(I91&lt;='Parameter'!$B$2+'Parameter'!$B$3,"Bald fällig","Geplant")))))</f>
        <v/>
      </c>
      <c r="Q91" s="37">
        <f>IF(A91="","",IF(G91="Gewonnen",F91,0))</f>
        <v/>
      </c>
      <c r="R91" s="23">
        <f>IF(A91="","",IF(OR(B91="",C91="",D91="",E91="",F91="",F91&lt;=0,G91="",H91="",N91=""),"Pflichtfeld oder Betrag prüfen",IF(AND(OR(G91="Versandt",G91="Nachfassen",G91="In Klärung"),I91=""),"Nachfassdatum fehlt",IF(AND(OR(G91="Gewonnen",G91="Verloren",G91="Zurückgezogen"),OR(K91="",L91="")),"Abschlussangabe fehlt",IF(AND(NOT(OR(G91="Gewonnen",G91="Verloren",G91="Zurückgezogen")),OR(K91&lt;&gt;"",L91&lt;&gt;"")),"Abschlussangabe bei offenem Status",IF(OR(AND(G91="Gewonnen",L91&lt;&gt;"Auftrag erteilt"),AND(G91="Verloren",OR(L91="Auftrag erteilt",L91="Anbieter-Rückzug")),AND(G91="Zurückgezogen",L91="Auftrag erteilt")),"Status und Abschlussgrund prüfen",IF(OR(AND(I91&lt;&gt;"",I91&lt;B91),AND(J91&lt;&gt;"",J91&lt;B91),AND(K91&lt;&gt;"",K91&lt;B91)),"Datum vor Versand","OK")))))))</f>
        <v/>
      </c>
    </row>
    <row r="92" ht="31" customHeight="1">
      <c r="A92" s="16" t="n"/>
      <c r="B92" s="35" t="n"/>
      <c r="C92" s="18" t="n"/>
      <c r="D92" s="18" t="n"/>
      <c r="E92" s="16" t="n"/>
      <c r="F92" s="36" t="n"/>
      <c r="G92" s="16" t="n"/>
      <c r="H92" s="16" t="n"/>
      <c r="I92" s="35" t="n"/>
      <c r="J92" s="35" t="n"/>
      <c r="K92" s="35" t="n"/>
      <c r="L92" s="16" t="n"/>
      <c r="M92" s="18" t="n"/>
      <c r="N92" s="16" t="n"/>
      <c r="O92" s="20">
        <f>IF(OR(A92="",B92=""),"",IF(OR(G92="Gewonnen",G92="Verloren",G92="Zurückgezogen"),IF(K92="","",MAX(0,K92-B92)),MAX(0,'Parameter'!$B$2-B92)))</f>
        <v/>
      </c>
      <c r="P92" s="21">
        <f>IF(A92="","",IF(OR(G92="Gewonnen",G92="Verloren",G92="Zurückgezogen"),"Abgeschlossen",IF(I92="","Nachfassdatum fehlt",IF(I92&lt;'Parameter'!$B$2,"Überfällig",IF(I92&lt;='Parameter'!$B$2+'Parameter'!$B$3,"Bald fällig","Geplant")))))</f>
        <v/>
      </c>
      <c r="Q92" s="37">
        <f>IF(A92="","",IF(G92="Gewonnen",F92,0))</f>
        <v/>
      </c>
      <c r="R92" s="23">
        <f>IF(A92="","",IF(OR(B92="",C92="",D92="",E92="",F92="",F92&lt;=0,G92="",H92="",N92=""),"Pflichtfeld oder Betrag prüfen",IF(AND(OR(G92="Versandt",G92="Nachfassen",G92="In Klärung"),I92=""),"Nachfassdatum fehlt",IF(AND(OR(G92="Gewonnen",G92="Verloren",G92="Zurückgezogen"),OR(K92="",L92="")),"Abschlussangabe fehlt",IF(AND(NOT(OR(G92="Gewonnen",G92="Verloren",G92="Zurückgezogen")),OR(K92&lt;&gt;"",L92&lt;&gt;"")),"Abschlussangabe bei offenem Status",IF(OR(AND(G92="Gewonnen",L92&lt;&gt;"Auftrag erteilt"),AND(G92="Verloren",OR(L92="Auftrag erteilt",L92="Anbieter-Rückzug")),AND(G92="Zurückgezogen",L92="Auftrag erteilt")),"Status und Abschlussgrund prüfen",IF(OR(AND(I92&lt;&gt;"",I92&lt;B92),AND(J92&lt;&gt;"",J92&lt;B92),AND(K92&lt;&gt;"",K92&lt;B92)),"Datum vor Versand","OK")))))))</f>
        <v/>
      </c>
    </row>
    <row r="93" ht="31" customHeight="1">
      <c r="A93" s="16" t="n"/>
      <c r="B93" s="35" t="n"/>
      <c r="C93" s="18" t="n"/>
      <c r="D93" s="18" t="n"/>
      <c r="E93" s="16" t="n"/>
      <c r="F93" s="36" t="n"/>
      <c r="G93" s="16" t="n"/>
      <c r="H93" s="16" t="n"/>
      <c r="I93" s="35" t="n"/>
      <c r="J93" s="35" t="n"/>
      <c r="K93" s="35" t="n"/>
      <c r="L93" s="16" t="n"/>
      <c r="M93" s="18" t="n"/>
      <c r="N93" s="16" t="n"/>
      <c r="O93" s="20">
        <f>IF(OR(A93="",B93=""),"",IF(OR(G93="Gewonnen",G93="Verloren",G93="Zurückgezogen"),IF(K93="","",MAX(0,K93-B93)),MAX(0,'Parameter'!$B$2-B93)))</f>
        <v/>
      </c>
      <c r="P93" s="21">
        <f>IF(A93="","",IF(OR(G93="Gewonnen",G93="Verloren",G93="Zurückgezogen"),"Abgeschlossen",IF(I93="","Nachfassdatum fehlt",IF(I93&lt;'Parameter'!$B$2,"Überfällig",IF(I93&lt;='Parameter'!$B$2+'Parameter'!$B$3,"Bald fällig","Geplant")))))</f>
        <v/>
      </c>
      <c r="Q93" s="37">
        <f>IF(A93="","",IF(G93="Gewonnen",F93,0))</f>
        <v/>
      </c>
      <c r="R93" s="23">
        <f>IF(A93="","",IF(OR(B93="",C93="",D93="",E93="",F93="",F93&lt;=0,G93="",H93="",N93=""),"Pflichtfeld oder Betrag prüfen",IF(AND(OR(G93="Versandt",G93="Nachfassen",G93="In Klärung"),I93=""),"Nachfassdatum fehlt",IF(AND(OR(G93="Gewonnen",G93="Verloren",G93="Zurückgezogen"),OR(K93="",L93="")),"Abschlussangabe fehlt",IF(AND(NOT(OR(G93="Gewonnen",G93="Verloren",G93="Zurückgezogen")),OR(K93&lt;&gt;"",L93&lt;&gt;"")),"Abschlussangabe bei offenem Status",IF(OR(AND(G93="Gewonnen",L93&lt;&gt;"Auftrag erteilt"),AND(G93="Verloren",OR(L93="Auftrag erteilt",L93="Anbieter-Rückzug")),AND(G93="Zurückgezogen",L93="Auftrag erteilt")),"Status und Abschlussgrund prüfen",IF(OR(AND(I93&lt;&gt;"",I93&lt;B93),AND(J93&lt;&gt;"",J93&lt;B93),AND(K93&lt;&gt;"",K93&lt;B93)),"Datum vor Versand","OK")))))))</f>
        <v/>
      </c>
    </row>
    <row r="94" ht="31" customHeight="1">
      <c r="A94" s="16" t="n"/>
      <c r="B94" s="35" t="n"/>
      <c r="C94" s="18" t="n"/>
      <c r="D94" s="18" t="n"/>
      <c r="E94" s="16" t="n"/>
      <c r="F94" s="36" t="n"/>
      <c r="G94" s="16" t="n"/>
      <c r="H94" s="16" t="n"/>
      <c r="I94" s="35" t="n"/>
      <c r="J94" s="35" t="n"/>
      <c r="K94" s="35" t="n"/>
      <c r="L94" s="16" t="n"/>
      <c r="M94" s="18" t="n"/>
      <c r="N94" s="16" t="n"/>
      <c r="O94" s="20">
        <f>IF(OR(A94="",B94=""),"",IF(OR(G94="Gewonnen",G94="Verloren",G94="Zurückgezogen"),IF(K94="","",MAX(0,K94-B94)),MAX(0,'Parameter'!$B$2-B94)))</f>
        <v/>
      </c>
      <c r="P94" s="21">
        <f>IF(A94="","",IF(OR(G94="Gewonnen",G94="Verloren",G94="Zurückgezogen"),"Abgeschlossen",IF(I94="","Nachfassdatum fehlt",IF(I94&lt;'Parameter'!$B$2,"Überfällig",IF(I94&lt;='Parameter'!$B$2+'Parameter'!$B$3,"Bald fällig","Geplant")))))</f>
        <v/>
      </c>
      <c r="Q94" s="37">
        <f>IF(A94="","",IF(G94="Gewonnen",F94,0))</f>
        <v/>
      </c>
      <c r="R94" s="23">
        <f>IF(A94="","",IF(OR(B94="",C94="",D94="",E94="",F94="",F94&lt;=0,G94="",H94="",N94=""),"Pflichtfeld oder Betrag prüfen",IF(AND(OR(G94="Versandt",G94="Nachfassen",G94="In Klärung"),I94=""),"Nachfassdatum fehlt",IF(AND(OR(G94="Gewonnen",G94="Verloren",G94="Zurückgezogen"),OR(K94="",L94="")),"Abschlussangabe fehlt",IF(AND(NOT(OR(G94="Gewonnen",G94="Verloren",G94="Zurückgezogen")),OR(K94&lt;&gt;"",L94&lt;&gt;"")),"Abschlussangabe bei offenem Status",IF(OR(AND(G94="Gewonnen",L94&lt;&gt;"Auftrag erteilt"),AND(G94="Verloren",OR(L94="Auftrag erteilt",L94="Anbieter-Rückzug")),AND(G94="Zurückgezogen",L94="Auftrag erteilt")),"Status und Abschlussgrund prüfen",IF(OR(AND(I94&lt;&gt;"",I94&lt;B94),AND(J94&lt;&gt;"",J94&lt;B94),AND(K94&lt;&gt;"",K94&lt;B94)),"Datum vor Versand","OK")))))))</f>
        <v/>
      </c>
    </row>
    <row r="95" ht="31" customHeight="1">
      <c r="A95" s="16" t="n"/>
      <c r="B95" s="35" t="n"/>
      <c r="C95" s="18" t="n"/>
      <c r="D95" s="18" t="n"/>
      <c r="E95" s="16" t="n"/>
      <c r="F95" s="36" t="n"/>
      <c r="G95" s="16" t="n"/>
      <c r="H95" s="16" t="n"/>
      <c r="I95" s="35" t="n"/>
      <c r="J95" s="35" t="n"/>
      <c r="K95" s="35" t="n"/>
      <c r="L95" s="16" t="n"/>
      <c r="M95" s="18" t="n"/>
      <c r="N95" s="16" t="n"/>
      <c r="O95" s="20">
        <f>IF(OR(A95="",B95=""),"",IF(OR(G95="Gewonnen",G95="Verloren",G95="Zurückgezogen"),IF(K95="","",MAX(0,K95-B95)),MAX(0,'Parameter'!$B$2-B95)))</f>
        <v/>
      </c>
      <c r="P95" s="21">
        <f>IF(A95="","",IF(OR(G95="Gewonnen",G95="Verloren",G95="Zurückgezogen"),"Abgeschlossen",IF(I95="","Nachfassdatum fehlt",IF(I95&lt;'Parameter'!$B$2,"Überfällig",IF(I95&lt;='Parameter'!$B$2+'Parameter'!$B$3,"Bald fällig","Geplant")))))</f>
        <v/>
      </c>
      <c r="Q95" s="37">
        <f>IF(A95="","",IF(G95="Gewonnen",F95,0))</f>
        <v/>
      </c>
      <c r="R95" s="23">
        <f>IF(A95="","",IF(OR(B95="",C95="",D95="",E95="",F95="",F95&lt;=0,G95="",H95="",N95=""),"Pflichtfeld oder Betrag prüfen",IF(AND(OR(G95="Versandt",G95="Nachfassen",G95="In Klärung"),I95=""),"Nachfassdatum fehlt",IF(AND(OR(G95="Gewonnen",G95="Verloren",G95="Zurückgezogen"),OR(K95="",L95="")),"Abschlussangabe fehlt",IF(AND(NOT(OR(G95="Gewonnen",G95="Verloren",G95="Zurückgezogen")),OR(K95&lt;&gt;"",L95&lt;&gt;"")),"Abschlussangabe bei offenem Status",IF(OR(AND(G95="Gewonnen",L95&lt;&gt;"Auftrag erteilt"),AND(G95="Verloren",OR(L95="Auftrag erteilt",L95="Anbieter-Rückzug")),AND(G95="Zurückgezogen",L95="Auftrag erteilt")),"Status und Abschlussgrund prüfen",IF(OR(AND(I95&lt;&gt;"",I95&lt;B95),AND(J95&lt;&gt;"",J95&lt;B95),AND(K95&lt;&gt;"",K95&lt;B95)),"Datum vor Versand","OK")))))))</f>
        <v/>
      </c>
    </row>
    <row r="96" ht="31" customHeight="1">
      <c r="A96" s="16" t="n"/>
      <c r="B96" s="35" t="n"/>
      <c r="C96" s="18" t="n"/>
      <c r="D96" s="18" t="n"/>
      <c r="E96" s="16" t="n"/>
      <c r="F96" s="36" t="n"/>
      <c r="G96" s="16" t="n"/>
      <c r="H96" s="16" t="n"/>
      <c r="I96" s="35" t="n"/>
      <c r="J96" s="35" t="n"/>
      <c r="K96" s="35" t="n"/>
      <c r="L96" s="16" t="n"/>
      <c r="M96" s="18" t="n"/>
      <c r="N96" s="16" t="n"/>
      <c r="O96" s="20">
        <f>IF(OR(A96="",B96=""),"",IF(OR(G96="Gewonnen",G96="Verloren",G96="Zurückgezogen"),IF(K96="","",MAX(0,K96-B96)),MAX(0,'Parameter'!$B$2-B96)))</f>
        <v/>
      </c>
      <c r="P96" s="21">
        <f>IF(A96="","",IF(OR(G96="Gewonnen",G96="Verloren",G96="Zurückgezogen"),"Abgeschlossen",IF(I96="","Nachfassdatum fehlt",IF(I96&lt;'Parameter'!$B$2,"Überfällig",IF(I96&lt;='Parameter'!$B$2+'Parameter'!$B$3,"Bald fällig","Geplant")))))</f>
        <v/>
      </c>
      <c r="Q96" s="37">
        <f>IF(A96="","",IF(G96="Gewonnen",F96,0))</f>
        <v/>
      </c>
      <c r="R96" s="23">
        <f>IF(A96="","",IF(OR(B96="",C96="",D96="",E96="",F96="",F96&lt;=0,G96="",H96="",N96=""),"Pflichtfeld oder Betrag prüfen",IF(AND(OR(G96="Versandt",G96="Nachfassen",G96="In Klärung"),I96=""),"Nachfassdatum fehlt",IF(AND(OR(G96="Gewonnen",G96="Verloren",G96="Zurückgezogen"),OR(K96="",L96="")),"Abschlussangabe fehlt",IF(AND(NOT(OR(G96="Gewonnen",G96="Verloren",G96="Zurückgezogen")),OR(K96&lt;&gt;"",L96&lt;&gt;"")),"Abschlussangabe bei offenem Status",IF(OR(AND(G96="Gewonnen",L96&lt;&gt;"Auftrag erteilt"),AND(G96="Verloren",OR(L96="Auftrag erteilt",L96="Anbieter-Rückzug")),AND(G96="Zurückgezogen",L96="Auftrag erteilt")),"Status und Abschlussgrund prüfen",IF(OR(AND(I96&lt;&gt;"",I96&lt;B96),AND(J96&lt;&gt;"",J96&lt;B96),AND(K96&lt;&gt;"",K96&lt;B96)),"Datum vor Versand","OK")))))))</f>
        <v/>
      </c>
    </row>
    <row r="97" ht="31" customHeight="1">
      <c r="A97" s="16" t="n"/>
      <c r="B97" s="35" t="n"/>
      <c r="C97" s="18" t="n"/>
      <c r="D97" s="18" t="n"/>
      <c r="E97" s="16" t="n"/>
      <c r="F97" s="36" t="n"/>
      <c r="G97" s="16" t="n"/>
      <c r="H97" s="16" t="n"/>
      <c r="I97" s="35" t="n"/>
      <c r="J97" s="35" t="n"/>
      <c r="K97" s="35" t="n"/>
      <c r="L97" s="16" t="n"/>
      <c r="M97" s="18" t="n"/>
      <c r="N97" s="16" t="n"/>
      <c r="O97" s="20">
        <f>IF(OR(A97="",B97=""),"",IF(OR(G97="Gewonnen",G97="Verloren",G97="Zurückgezogen"),IF(K97="","",MAX(0,K97-B97)),MAX(0,'Parameter'!$B$2-B97)))</f>
        <v/>
      </c>
      <c r="P97" s="21">
        <f>IF(A97="","",IF(OR(G97="Gewonnen",G97="Verloren",G97="Zurückgezogen"),"Abgeschlossen",IF(I97="","Nachfassdatum fehlt",IF(I97&lt;'Parameter'!$B$2,"Überfällig",IF(I97&lt;='Parameter'!$B$2+'Parameter'!$B$3,"Bald fällig","Geplant")))))</f>
        <v/>
      </c>
      <c r="Q97" s="37">
        <f>IF(A97="","",IF(G97="Gewonnen",F97,0))</f>
        <v/>
      </c>
      <c r="R97" s="23">
        <f>IF(A97="","",IF(OR(B97="",C97="",D97="",E97="",F97="",F97&lt;=0,G97="",H97="",N97=""),"Pflichtfeld oder Betrag prüfen",IF(AND(OR(G97="Versandt",G97="Nachfassen",G97="In Klärung"),I97=""),"Nachfassdatum fehlt",IF(AND(OR(G97="Gewonnen",G97="Verloren",G97="Zurückgezogen"),OR(K97="",L97="")),"Abschlussangabe fehlt",IF(AND(NOT(OR(G97="Gewonnen",G97="Verloren",G97="Zurückgezogen")),OR(K97&lt;&gt;"",L97&lt;&gt;"")),"Abschlussangabe bei offenem Status",IF(OR(AND(G97="Gewonnen",L97&lt;&gt;"Auftrag erteilt"),AND(G97="Verloren",OR(L97="Auftrag erteilt",L97="Anbieter-Rückzug")),AND(G97="Zurückgezogen",L97="Auftrag erteilt")),"Status und Abschlussgrund prüfen",IF(OR(AND(I97&lt;&gt;"",I97&lt;B97),AND(J97&lt;&gt;"",J97&lt;B97),AND(K97&lt;&gt;"",K97&lt;B97)),"Datum vor Versand","OK")))))))</f>
        <v/>
      </c>
    </row>
    <row r="98" ht="31" customHeight="1">
      <c r="A98" s="16" t="n"/>
      <c r="B98" s="35" t="n"/>
      <c r="C98" s="18" t="n"/>
      <c r="D98" s="18" t="n"/>
      <c r="E98" s="16" t="n"/>
      <c r="F98" s="36" t="n"/>
      <c r="G98" s="16" t="n"/>
      <c r="H98" s="16" t="n"/>
      <c r="I98" s="35" t="n"/>
      <c r="J98" s="35" t="n"/>
      <c r="K98" s="35" t="n"/>
      <c r="L98" s="16" t="n"/>
      <c r="M98" s="18" t="n"/>
      <c r="N98" s="16" t="n"/>
      <c r="O98" s="20">
        <f>IF(OR(A98="",B98=""),"",IF(OR(G98="Gewonnen",G98="Verloren",G98="Zurückgezogen"),IF(K98="","",MAX(0,K98-B98)),MAX(0,'Parameter'!$B$2-B98)))</f>
        <v/>
      </c>
      <c r="P98" s="21">
        <f>IF(A98="","",IF(OR(G98="Gewonnen",G98="Verloren",G98="Zurückgezogen"),"Abgeschlossen",IF(I98="","Nachfassdatum fehlt",IF(I98&lt;'Parameter'!$B$2,"Überfällig",IF(I98&lt;='Parameter'!$B$2+'Parameter'!$B$3,"Bald fällig","Geplant")))))</f>
        <v/>
      </c>
      <c r="Q98" s="37">
        <f>IF(A98="","",IF(G98="Gewonnen",F98,0))</f>
        <v/>
      </c>
      <c r="R98" s="23">
        <f>IF(A98="","",IF(OR(B98="",C98="",D98="",E98="",F98="",F98&lt;=0,G98="",H98="",N98=""),"Pflichtfeld oder Betrag prüfen",IF(AND(OR(G98="Versandt",G98="Nachfassen",G98="In Klärung"),I98=""),"Nachfassdatum fehlt",IF(AND(OR(G98="Gewonnen",G98="Verloren",G98="Zurückgezogen"),OR(K98="",L98="")),"Abschlussangabe fehlt",IF(AND(NOT(OR(G98="Gewonnen",G98="Verloren",G98="Zurückgezogen")),OR(K98&lt;&gt;"",L98&lt;&gt;"")),"Abschlussangabe bei offenem Status",IF(OR(AND(G98="Gewonnen",L98&lt;&gt;"Auftrag erteilt"),AND(G98="Verloren",OR(L98="Auftrag erteilt",L98="Anbieter-Rückzug")),AND(G98="Zurückgezogen",L98="Auftrag erteilt")),"Status und Abschlussgrund prüfen",IF(OR(AND(I98&lt;&gt;"",I98&lt;B98),AND(J98&lt;&gt;"",J98&lt;B98),AND(K98&lt;&gt;"",K98&lt;B98)),"Datum vor Versand","OK")))))))</f>
        <v/>
      </c>
    </row>
    <row r="99" ht="31" customHeight="1">
      <c r="A99" s="16" t="n"/>
      <c r="B99" s="35" t="n"/>
      <c r="C99" s="18" t="n"/>
      <c r="D99" s="18" t="n"/>
      <c r="E99" s="16" t="n"/>
      <c r="F99" s="36" t="n"/>
      <c r="G99" s="16" t="n"/>
      <c r="H99" s="16" t="n"/>
      <c r="I99" s="35" t="n"/>
      <c r="J99" s="35" t="n"/>
      <c r="K99" s="35" t="n"/>
      <c r="L99" s="16" t="n"/>
      <c r="M99" s="18" t="n"/>
      <c r="N99" s="16" t="n"/>
      <c r="O99" s="20">
        <f>IF(OR(A99="",B99=""),"",IF(OR(G99="Gewonnen",G99="Verloren",G99="Zurückgezogen"),IF(K99="","",MAX(0,K99-B99)),MAX(0,'Parameter'!$B$2-B99)))</f>
        <v/>
      </c>
      <c r="P99" s="21">
        <f>IF(A99="","",IF(OR(G99="Gewonnen",G99="Verloren",G99="Zurückgezogen"),"Abgeschlossen",IF(I99="","Nachfassdatum fehlt",IF(I99&lt;'Parameter'!$B$2,"Überfällig",IF(I99&lt;='Parameter'!$B$2+'Parameter'!$B$3,"Bald fällig","Geplant")))))</f>
        <v/>
      </c>
      <c r="Q99" s="37">
        <f>IF(A99="","",IF(G99="Gewonnen",F99,0))</f>
        <v/>
      </c>
      <c r="R99" s="23">
        <f>IF(A99="","",IF(OR(B99="",C99="",D99="",E99="",F99="",F99&lt;=0,G99="",H99="",N99=""),"Pflichtfeld oder Betrag prüfen",IF(AND(OR(G99="Versandt",G99="Nachfassen",G99="In Klärung"),I99=""),"Nachfassdatum fehlt",IF(AND(OR(G99="Gewonnen",G99="Verloren",G99="Zurückgezogen"),OR(K99="",L99="")),"Abschlussangabe fehlt",IF(AND(NOT(OR(G99="Gewonnen",G99="Verloren",G99="Zurückgezogen")),OR(K99&lt;&gt;"",L99&lt;&gt;"")),"Abschlussangabe bei offenem Status",IF(OR(AND(G99="Gewonnen",L99&lt;&gt;"Auftrag erteilt"),AND(G99="Verloren",OR(L99="Auftrag erteilt",L99="Anbieter-Rückzug")),AND(G99="Zurückgezogen",L99="Auftrag erteilt")),"Status und Abschlussgrund prüfen",IF(OR(AND(I99&lt;&gt;"",I99&lt;B99),AND(J99&lt;&gt;"",J99&lt;B99),AND(K99&lt;&gt;"",K99&lt;B99)),"Datum vor Versand","OK")))))))</f>
        <v/>
      </c>
    </row>
    <row r="100" ht="31" customHeight="1">
      <c r="A100" s="16" t="n"/>
      <c r="B100" s="35" t="n"/>
      <c r="C100" s="18" t="n"/>
      <c r="D100" s="18" t="n"/>
      <c r="E100" s="16" t="n"/>
      <c r="F100" s="36" t="n"/>
      <c r="G100" s="16" t="n"/>
      <c r="H100" s="16" t="n"/>
      <c r="I100" s="35" t="n"/>
      <c r="J100" s="35" t="n"/>
      <c r="K100" s="35" t="n"/>
      <c r="L100" s="16" t="n"/>
      <c r="M100" s="18" t="n"/>
      <c r="N100" s="16" t="n"/>
      <c r="O100" s="20">
        <f>IF(OR(A100="",B100=""),"",IF(OR(G100="Gewonnen",G100="Verloren",G100="Zurückgezogen"),IF(K100="","",MAX(0,K100-B100)),MAX(0,'Parameter'!$B$2-B100)))</f>
        <v/>
      </c>
      <c r="P100" s="21">
        <f>IF(A100="","",IF(OR(G100="Gewonnen",G100="Verloren",G100="Zurückgezogen"),"Abgeschlossen",IF(I100="","Nachfassdatum fehlt",IF(I100&lt;'Parameter'!$B$2,"Überfällig",IF(I100&lt;='Parameter'!$B$2+'Parameter'!$B$3,"Bald fällig","Geplant")))))</f>
        <v/>
      </c>
      <c r="Q100" s="37">
        <f>IF(A100="","",IF(G100="Gewonnen",F100,0))</f>
        <v/>
      </c>
      <c r="R100" s="23">
        <f>IF(A100="","",IF(OR(B100="",C100="",D100="",E100="",F100="",F100&lt;=0,G100="",H100="",N100=""),"Pflichtfeld oder Betrag prüfen",IF(AND(OR(G100="Versandt",G100="Nachfassen",G100="In Klärung"),I100=""),"Nachfassdatum fehlt",IF(AND(OR(G100="Gewonnen",G100="Verloren",G100="Zurückgezogen"),OR(K100="",L100="")),"Abschlussangabe fehlt",IF(AND(NOT(OR(G100="Gewonnen",G100="Verloren",G100="Zurückgezogen")),OR(K100&lt;&gt;"",L100&lt;&gt;"")),"Abschlussangabe bei offenem Status",IF(OR(AND(G100="Gewonnen",L100&lt;&gt;"Auftrag erteilt"),AND(G100="Verloren",OR(L100="Auftrag erteilt",L100="Anbieter-Rückzug")),AND(G100="Zurückgezogen",L100="Auftrag erteilt")),"Status und Abschlussgrund prüfen",IF(OR(AND(I100&lt;&gt;"",I100&lt;B100),AND(J100&lt;&gt;"",J100&lt;B100),AND(K100&lt;&gt;"",K100&lt;B100)),"Datum vor Versand","OK")))))))</f>
        <v/>
      </c>
    </row>
    <row r="101" ht="31" customHeight="1">
      <c r="A101" s="16" t="n"/>
      <c r="B101" s="35" t="n"/>
      <c r="C101" s="18" t="n"/>
      <c r="D101" s="18" t="n"/>
      <c r="E101" s="16" t="n"/>
      <c r="F101" s="36" t="n"/>
      <c r="G101" s="16" t="n"/>
      <c r="H101" s="16" t="n"/>
      <c r="I101" s="35" t="n"/>
      <c r="J101" s="35" t="n"/>
      <c r="K101" s="35" t="n"/>
      <c r="L101" s="16" t="n"/>
      <c r="M101" s="18" t="n"/>
      <c r="N101" s="16" t="n"/>
      <c r="O101" s="20">
        <f>IF(OR(A101="",B101=""),"",IF(OR(G101="Gewonnen",G101="Verloren",G101="Zurückgezogen"),IF(K101="","",MAX(0,K101-B101)),MAX(0,'Parameter'!$B$2-B101)))</f>
        <v/>
      </c>
      <c r="P101" s="21">
        <f>IF(A101="","",IF(OR(G101="Gewonnen",G101="Verloren",G101="Zurückgezogen"),"Abgeschlossen",IF(I101="","Nachfassdatum fehlt",IF(I101&lt;'Parameter'!$B$2,"Überfällig",IF(I101&lt;='Parameter'!$B$2+'Parameter'!$B$3,"Bald fällig","Geplant")))))</f>
        <v/>
      </c>
      <c r="Q101" s="37">
        <f>IF(A101="","",IF(G101="Gewonnen",F101,0))</f>
        <v/>
      </c>
      <c r="R101" s="23">
        <f>IF(A101="","",IF(OR(B101="",C101="",D101="",E101="",F101="",F101&lt;=0,G101="",H101="",N101=""),"Pflichtfeld oder Betrag prüfen",IF(AND(OR(G101="Versandt",G101="Nachfassen",G101="In Klärung"),I101=""),"Nachfassdatum fehlt",IF(AND(OR(G101="Gewonnen",G101="Verloren",G101="Zurückgezogen"),OR(K101="",L101="")),"Abschlussangabe fehlt",IF(AND(NOT(OR(G101="Gewonnen",G101="Verloren",G101="Zurückgezogen")),OR(K101&lt;&gt;"",L101&lt;&gt;"")),"Abschlussangabe bei offenem Status",IF(OR(AND(G101="Gewonnen",L101&lt;&gt;"Auftrag erteilt"),AND(G101="Verloren",OR(L101="Auftrag erteilt",L101="Anbieter-Rückzug")),AND(G101="Zurückgezogen",L101="Auftrag erteilt")),"Status und Abschlussgrund prüfen",IF(OR(AND(I101&lt;&gt;"",I101&lt;B101),AND(J101&lt;&gt;"",J101&lt;B101),AND(K101&lt;&gt;"",K101&lt;B101)),"Datum vor Versand","OK")))))))</f>
        <v/>
      </c>
    </row>
    <row r="102" ht="31" customHeight="1">
      <c r="A102" s="16" t="n"/>
      <c r="B102" s="35" t="n"/>
      <c r="C102" s="18" t="n"/>
      <c r="D102" s="18" t="n"/>
      <c r="E102" s="16" t="n"/>
      <c r="F102" s="36" t="n"/>
      <c r="G102" s="16" t="n"/>
      <c r="H102" s="16" t="n"/>
      <c r="I102" s="35" t="n"/>
      <c r="J102" s="35" t="n"/>
      <c r="K102" s="35" t="n"/>
      <c r="L102" s="16" t="n"/>
      <c r="M102" s="18" t="n"/>
      <c r="N102" s="16" t="n"/>
      <c r="O102" s="20">
        <f>IF(OR(A102="",B102=""),"",IF(OR(G102="Gewonnen",G102="Verloren",G102="Zurückgezogen"),IF(K102="","",MAX(0,K102-B102)),MAX(0,'Parameter'!$B$2-B102)))</f>
        <v/>
      </c>
      <c r="P102" s="21">
        <f>IF(A102="","",IF(OR(G102="Gewonnen",G102="Verloren",G102="Zurückgezogen"),"Abgeschlossen",IF(I102="","Nachfassdatum fehlt",IF(I102&lt;'Parameter'!$B$2,"Überfällig",IF(I102&lt;='Parameter'!$B$2+'Parameter'!$B$3,"Bald fällig","Geplant")))))</f>
        <v/>
      </c>
      <c r="Q102" s="37">
        <f>IF(A102="","",IF(G102="Gewonnen",F102,0))</f>
        <v/>
      </c>
      <c r="R102" s="23">
        <f>IF(A102="","",IF(OR(B102="",C102="",D102="",E102="",F102="",F102&lt;=0,G102="",H102="",N102=""),"Pflichtfeld oder Betrag prüfen",IF(AND(OR(G102="Versandt",G102="Nachfassen",G102="In Klärung"),I102=""),"Nachfassdatum fehlt",IF(AND(OR(G102="Gewonnen",G102="Verloren",G102="Zurückgezogen"),OR(K102="",L102="")),"Abschlussangabe fehlt",IF(AND(NOT(OR(G102="Gewonnen",G102="Verloren",G102="Zurückgezogen")),OR(K102&lt;&gt;"",L102&lt;&gt;"")),"Abschlussangabe bei offenem Status",IF(OR(AND(G102="Gewonnen",L102&lt;&gt;"Auftrag erteilt"),AND(G102="Verloren",OR(L102="Auftrag erteilt",L102="Anbieter-Rückzug")),AND(G102="Zurückgezogen",L102="Auftrag erteilt")),"Status und Abschlussgrund prüfen",IF(OR(AND(I102&lt;&gt;"",I102&lt;B102),AND(J102&lt;&gt;"",J102&lt;B102),AND(K102&lt;&gt;"",K102&lt;B102)),"Datum vor Versand","OK")))))))</f>
        <v/>
      </c>
    </row>
    <row r="103" ht="31" customHeight="1">
      <c r="A103" s="16" t="n"/>
      <c r="B103" s="35" t="n"/>
      <c r="C103" s="18" t="n"/>
      <c r="D103" s="18" t="n"/>
      <c r="E103" s="16" t="n"/>
      <c r="F103" s="36" t="n"/>
      <c r="G103" s="16" t="n"/>
      <c r="H103" s="16" t="n"/>
      <c r="I103" s="35" t="n"/>
      <c r="J103" s="35" t="n"/>
      <c r="K103" s="35" t="n"/>
      <c r="L103" s="16" t="n"/>
      <c r="M103" s="18" t="n"/>
      <c r="N103" s="16" t="n"/>
      <c r="O103" s="20">
        <f>IF(OR(A103="",B103=""),"",IF(OR(G103="Gewonnen",G103="Verloren",G103="Zurückgezogen"),IF(K103="","",MAX(0,K103-B103)),MAX(0,'Parameter'!$B$2-B103)))</f>
        <v/>
      </c>
      <c r="P103" s="21">
        <f>IF(A103="","",IF(OR(G103="Gewonnen",G103="Verloren",G103="Zurückgezogen"),"Abgeschlossen",IF(I103="","Nachfassdatum fehlt",IF(I103&lt;'Parameter'!$B$2,"Überfällig",IF(I103&lt;='Parameter'!$B$2+'Parameter'!$B$3,"Bald fällig","Geplant")))))</f>
        <v/>
      </c>
      <c r="Q103" s="37">
        <f>IF(A103="","",IF(G103="Gewonnen",F103,0))</f>
        <v/>
      </c>
      <c r="R103" s="23">
        <f>IF(A103="","",IF(OR(B103="",C103="",D103="",E103="",F103="",F103&lt;=0,G103="",H103="",N103=""),"Pflichtfeld oder Betrag prüfen",IF(AND(OR(G103="Versandt",G103="Nachfassen",G103="In Klärung"),I103=""),"Nachfassdatum fehlt",IF(AND(OR(G103="Gewonnen",G103="Verloren",G103="Zurückgezogen"),OR(K103="",L103="")),"Abschlussangabe fehlt",IF(AND(NOT(OR(G103="Gewonnen",G103="Verloren",G103="Zurückgezogen")),OR(K103&lt;&gt;"",L103&lt;&gt;"")),"Abschlussangabe bei offenem Status",IF(OR(AND(G103="Gewonnen",L103&lt;&gt;"Auftrag erteilt"),AND(G103="Verloren",OR(L103="Auftrag erteilt",L103="Anbieter-Rückzug")),AND(G103="Zurückgezogen",L103="Auftrag erteilt")),"Status und Abschlussgrund prüfen",IF(OR(AND(I103&lt;&gt;"",I103&lt;B103),AND(J103&lt;&gt;"",J103&lt;B103),AND(K103&lt;&gt;"",K103&lt;B103)),"Datum vor Versand","OK")))))))</f>
        <v/>
      </c>
    </row>
    <row r="104" ht="31" customHeight="1">
      <c r="A104" s="16" t="n"/>
      <c r="B104" s="35" t="n"/>
      <c r="C104" s="18" t="n"/>
      <c r="D104" s="18" t="n"/>
      <c r="E104" s="16" t="n"/>
      <c r="F104" s="36" t="n"/>
      <c r="G104" s="16" t="n"/>
      <c r="H104" s="16" t="n"/>
      <c r="I104" s="35" t="n"/>
      <c r="J104" s="35" t="n"/>
      <c r="K104" s="35" t="n"/>
      <c r="L104" s="16" t="n"/>
      <c r="M104" s="18" t="n"/>
      <c r="N104" s="16" t="n"/>
      <c r="O104" s="20">
        <f>IF(OR(A104="",B104=""),"",IF(OR(G104="Gewonnen",G104="Verloren",G104="Zurückgezogen"),IF(K104="","",MAX(0,K104-B104)),MAX(0,'Parameter'!$B$2-B104)))</f>
        <v/>
      </c>
      <c r="P104" s="21">
        <f>IF(A104="","",IF(OR(G104="Gewonnen",G104="Verloren",G104="Zurückgezogen"),"Abgeschlossen",IF(I104="","Nachfassdatum fehlt",IF(I104&lt;'Parameter'!$B$2,"Überfällig",IF(I104&lt;='Parameter'!$B$2+'Parameter'!$B$3,"Bald fällig","Geplant")))))</f>
        <v/>
      </c>
      <c r="Q104" s="37">
        <f>IF(A104="","",IF(G104="Gewonnen",F104,0))</f>
        <v/>
      </c>
      <c r="R104" s="23">
        <f>IF(A104="","",IF(OR(B104="",C104="",D104="",E104="",F104="",F104&lt;=0,G104="",H104="",N104=""),"Pflichtfeld oder Betrag prüfen",IF(AND(OR(G104="Versandt",G104="Nachfassen",G104="In Klärung"),I104=""),"Nachfassdatum fehlt",IF(AND(OR(G104="Gewonnen",G104="Verloren",G104="Zurückgezogen"),OR(K104="",L104="")),"Abschlussangabe fehlt",IF(AND(NOT(OR(G104="Gewonnen",G104="Verloren",G104="Zurückgezogen")),OR(K104&lt;&gt;"",L104&lt;&gt;"")),"Abschlussangabe bei offenem Status",IF(OR(AND(G104="Gewonnen",L104&lt;&gt;"Auftrag erteilt"),AND(G104="Verloren",OR(L104="Auftrag erteilt",L104="Anbieter-Rückzug")),AND(G104="Zurückgezogen",L104="Auftrag erteilt")),"Status und Abschlussgrund prüfen",IF(OR(AND(I104&lt;&gt;"",I104&lt;B104),AND(J104&lt;&gt;"",J104&lt;B104),AND(K104&lt;&gt;"",K104&lt;B104)),"Datum vor Versand","OK")))))))</f>
        <v/>
      </c>
    </row>
    <row r="105" ht="31" customHeight="1">
      <c r="A105" s="16" t="n"/>
      <c r="B105" s="35" t="n"/>
      <c r="C105" s="18" t="n"/>
      <c r="D105" s="18" t="n"/>
      <c r="E105" s="16" t="n"/>
      <c r="F105" s="36" t="n"/>
      <c r="G105" s="16" t="n"/>
      <c r="H105" s="16" t="n"/>
      <c r="I105" s="35" t="n"/>
      <c r="J105" s="35" t="n"/>
      <c r="K105" s="35" t="n"/>
      <c r="L105" s="16" t="n"/>
      <c r="M105" s="18" t="n"/>
      <c r="N105" s="16" t="n"/>
      <c r="O105" s="20">
        <f>IF(OR(A105="",B105=""),"",IF(OR(G105="Gewonnen",G105="Verloren",G105="Zurückgezogen"),IF(K105="","",MAX(0,K105-B105)),MAX(0,'Parameter'!$B$2-B105)))</f>
        <v/>
      </c>
      <c r="P105" s="21">
        <f>IF(A105="","",IF(OR(G105="Gewonnen",G105="Verloren",G105="Zurückgezogen"),"Abgeschlossen",IF(I105="","Nachfassdatum fehlt",IF(I105&lt;'Parameter'!$B$2,"Überfällig",IF(I105&lt;='Parameter'!$B$2+'Parameter'!$B$3,"Bald fällig","Geplant")))))</f>
        <v/>
      </c>
      <c r="Q105" s="37">
        <f>IF(A105="","",IF(G105="Gewonnen",F105,0))</f>
        <v/>
      </c>
      <c r="R105" s="23">
        <f>IF(A105="","",IF(OR(B105="",C105="",D105="",E105="",F105="",F105&lt;=0,G105="",H105="",N105=""),"Pflichtfeld oder Betrag prüfen",IF(AND(OR(G105="Versandt",G105="Nachfassen",G105="In Klärung"),I105=""),"Nachfassdatum fehlt",IF(AND(OR(G105="Gewonnen",G105="Verloren",G105="Zurückgezogen"),OR(K105="",L105="")),"Abschlussangabe fehlt",IF(AND(NOT(OR(G105="Gewonnen",G105="Verloren",G105="Zurückgezogen")),OR(K105&lt;&gt;"",L105&lt;&gt;"")),"Abschlussangabe bei offenem Status",IF(OR(AND(G105="Gewonnen",L105&lt;&gt;"Auftrag erteilt"),AND(G105="Verloren",OR(L105="Auftrag erteilt",L105="Anbieter-Rückzug")),AND(G105="Zurückgezogen",L105="Auftrag erteilt")),"Status und Abschlussgrund prüfen",IF(OR(AND(I105&lt;&gt;"",I105&lt;B105),AND(J105&lt;&gt;"",J105&lt;B105),AND(K105&lt;&gt;"",K105&lt;B105)),"Datum vor Versand","OK")))))))</f>
        <v/>
      </c>
    </row>
    <row r="106" ht="31" customHeight="1">
      <c r="A106" s="16" t="n"/>
      <c r="B106" s="35" t="n"/>
      <c r="C106" s="18" t="n"/>
      <c r="D106" s="18" t="n"/>
      <c r="E106" s="16" t="n"/>
      <c r="F106" s="36" t="n"/>
      <c r="G106" s="16" t="n"/>
      <c r="H106" s="16" t="n"/>
      <c r="I106" s="35" t="n"/>
      <c r="J106" s="35" t="n"/>
      <c r="K106" s="35" t="n"/>
      <c r="L106" s="16" t="n"/>
      <c r="M106" s="18" t="n"/>
      <c r="N106" s="16" t="n"/>
      <c r="O106" s="20">
        <f>IF(OR(A106="",B106=""),"",IF(OR(G106="Gewonnen",G106="Verloren",G106="Zurückgezogen"),IF(K106="","",MAX(0,K106-B106)),MAX(0,'Parameter'!$B$2-B106)))</f>
        <v/>
      </c>
      <c r="P106" s="21">
        <f>IF(A106="","",IF(OR(G106="Gewonnen",G106="Verloren",G106="Zurückgezogen"),"Abgeschlossen",IF(I106="","Nachfassdatum fehlt",IF(I106&lt;'Parameter'!$B$2,"Überfällig",IF(I106&lt;='Parameter'!$B$2+'Parameter'!$B$3,"Bald fällig","Geplant")))))</f>
        <v/>
      </c>
      <c r="Q106" s="37">
        <f>IF(A106="","",IF(G106="Gewonnen",F106,0))</f>
        <v/>
      </c>
      <c r="R106" s="23">
        <f>IF(A106="","",IF(OR(B106="",C106="",D106="",E106="",F106="",F106&lt;=0,G106="",H106="",N106=""),"Pflichtfeld oder Betrag prüfen",IF(AND(OR(G106="Versandt",G106="Nachfassen",G106="In Klärung"),I106=""),"Nachfassdatum fehlt",IF(AND(OR(G106="Gewonnen",G106="Verloren",G106="Zurückgezogen"),OR(K106="",L106="")),"Abschlussangabe fehlt",IF(AND(NOT(OR(G106="Gewonnen",G106="Verloren",G106="Zurückgezogen")),OR(K106&lt;&gt;"",L106&lt;&gt;"")),"Abschlussangabe bei offenem Status",IF(OR(AND(G106="Gewonnen",L106&lt;&gt;"Auftrag erteilt"),AND(G106="Verloren",OR(L106="Auftrag erteilt",L106="Anbieter-Rückzug")),AND(G106="Zurückgezogen",L106="Auftrag erteilt")),"Status und Abschlussgrund prüfen",IF(OR(AND(I106&lt;&gt;"",I106&lt;B106),AND(J106&lt;&gt;"",J106&lt;B106),AND(K106&lt;&gt;"",K106&lt;B106)),"Datum vor Versand","OK")))))))</f>
        <v/>
      </c>
    </row>
    <row r="107" ht="31" customHeight="1">
      <c r="A107" s="16" t="n"/>
      <c r="B107" s="35" t="n"/>
      <c r="C107" s="18" t="n"/>
      <c r="D107" s="18" t="n"/>
      <c r="E107" s="16" t="n"/>
      <c r="F107" s="36" t="n"/>
      <c r="G107" s="16" t="n"/>
      <c r="H107" s="16" t="n"/>
      <c r="I107" s="35" t="n"/>
      <c r="J107" s="35" t="n"/>
      <c r="K107" s="35" t="n"/>
      <c r="L107" s="16" t="n"/>
      <c r="M107" s="18" t="n"/>
      <c r="N107" s="16" t="n"/>
      <c r="O107" s="20">
        <f>IF(OR(A107="",B107=""),"",IF(OR(G107="Gewonnen",G107="Verloren",G107="Zurückgezogen"),IF(K107="","",MAX(0,K107-B107)),MAX(0,'Parameter'!$B$2-B107)))</f>
        <v/>
      </c>
      <c r="P107" s="21">
        <f>IF(A107="","",IF(OR(G107="Gewonnen",G107="Verloren",G107="Zurückgezogen"),"Abgeschlossen",IF(I107="","Nachfassdatum fehlt",IF(I107&lt;'Parameter'!$B$2,"Überfällig",IF(I107&lt;='Parameter'!$B$2+'Parameter'!$B$3,"Bald fällig","Geplant")))))</f>
        <v/>
      </c>
      <c r="Q107" s="37">
        <f>IF(A107="","",IF(G107="Gewonnen",F107,0))</f>
        <v/>
      </c>
      <c r="R107" s="23">
        <f>IF(A107="","",IF(OR(B107="",C107="",D107="",E107="",F107="",F107&lt;=0,G107="",H107="",N107=""),"Pflichtfeld oder Betrag prüfen",IF(AND(OR(G107="Versandt",G107="Nachfassen",G107="In Klärung"),I107=""),"Nachfassdatum fehlt",IF(AND(OR(G107="Gewonnen",G107="Verloren",G107="Zurückgezogen"),OR(K107="",L107="")),"Abschlussangabe fehlt",IF(AND(NOT(OR(G107="Gewonnen",G107="Verloren",G107="Zurückgezogen")),OR(K107&lt;&gt;"",L107&lt;&gt;"")),"Abschlussangabe bei offenem Status",IF(OR(AND(G107="Gewonnen",L107&lt;&gt;"Auftrag erteilt"),AND(G107="Verloren",OR(L107="Auftrag erteilt",L107="Anbieter-Rückzug")),AND(G107="Zurückgezogen",L107="Auftrag erteilt")),"Status und Abschlussgrund prüfen",IF(OR(AND(I107&lt;&gt;"",I107&lt;B107),AND(J107&lt;&gt;"",J107&lt;B107),AND(K107&lt;&gt;"",K107&lt;B107)),"Datum vor Versand","OK")))))))</f>
        <v/>
      </c>
    </row>
    <row r="108" ht="31" customHeight="1">
      <c r="A108" s="16" t="n"/>
      <c r="B108" s="35" t="n"/>
      <c r="C108" s="18" t="n"/>
      <c r="D108" s="18" t="n"/>
      <c r="E108" s="16" t="n"/>
      <c r="F108" s="36" t="n"/>
      <c r="G108" s="16" t="n"/>
      <c r="H108" s="16" t="n"/>
      <c r="I108" s="35" t="n"/>
      <c r="J108" s="35" t="n"/>
      <c r="K108" s="35" t="n"/>
      <c r="L108" s="16" t="n"/>
      <c r="M108" s="18" t="n"/>
      <c r="N108" s="16" t="n"/>
      <c r="O108" s="20">
        <f>IF(OR(A108="",B108=""),"",IF(OR(G108="Gewonnen",G108="Verloren",G108="Zurückgezogen"),IF(K108="","",MAX(0,K108-B108)),MAX(0,'Parameter'!$B$2-B108)))</f>
        <v/>
      </c>
      <c r="P108" s="21">
        <f>IF(A108="","",IF(OR(G108="Gewonnen",G108="Verloren",G108="Zurückgezogen"),"Abgeschlossen",IF(I108="","Nachfassdatum fehlt",IF(I108&lt;'Parameter'!$B$2,"Überfällig",IF(I108&lt;='Parameter'!$B$2+'Parameter'!$B$3,"Bald fällig","Geplant")))))</f>
        <v/>
      </c>
      <c r="Q108" s="37">
        <f>IF(A108="","",IF(G108="Gewonnen",F108,0))</f>
        <v/>
      </c>
      <c r="R108" s="23">
        <f>IF(A108="","",IF(OR(B108="",C108="",D108="",E108="",F108="",F108&lt;=0,G108="",H108="",N108=""),"Pflichtfeld oder Betrag prüfen",IF(AND(OR(G108="Versandt",G108="Nachfassen",G108="In Klärung"),I108=""),"Nachfassdatum fehlt",IF(AND(OR(G108="Gewonnen",G108="Verloren",G108="Zurückgezogen"),OR(K108="",L108="")),"Abschlussangabe fehlt",IF(AND(NOT(OR(G108="Gewonnen",G108="Verloren",G108="Zurückgezogen")),OR(K108&lt;&gt;"",L108&lt;&gt;"")),"Abschlussangabe bei offenem Status",IF(OR(AND(G108="Gewonnen",L108&lt;&gt;"Auftrag erteilt"),AND(G108="Verloren",OR(L108="Auftrag erteilt",L108="Anbieter-Rückzug")),AND(G108="Zurückgezogen",L108="Auftrag erteilt")),"Status und Abschlussgrund prüfen",IF(OR(AND(I108&lt;&gt;"",I108&lt;B108),AND(J108&lt;&gt;"",J108&lt;B108),AND(K108&lt;&gt;"",K108&lt;B108)),"Datum vor Versand","OK")))))))</f>
        <v/>
      </c>
    </row>
    <row r="109" ht="31" customHeight="1">
      <c r="A109" s="16" t="n"/>
      <c r="B109" s="35" t="n"/>
      <c r="C109" s="18" t="n"/>
      <c r="D109" s="18" t="n"/>
      <c r="E109" s="16" t="n"/>
      <c r="F109" s="36" t="n"/>
      <c r="G109" s="16" t="n"/>
      <c r="H109" s="16" t="n"/>
      <c r="I109" s="35" t="n"/>
      <c r="J109" s="35" t="n"/>
      <c r="K109" s="35" t="n"/>
      <c r="L109" s="16" t="n"/>
      <c r="M109" s="18" t="n"/>
      <c r="N109" s="16" t="n"/>
      <c r="O109" s="20">
        <f>IF(OR(A109="",B109=""),"",IF(OR(G109="Gewonnen",G109="Verloren",G109="Zurückgezogen"),IF(K109="","",MAX(0,K109-B109)),MAX(0,'Parameter'!$B$2-B109)))</f>
        <v/>
      </c>
      <c r="P109" s="21">
        <f>IF(A109="","",IF(OR(G109="Gewonnen",G109="Verloren",G109="Zurückgezogen"),"Abgeschlossen",IF(I109="","Nachfassdatum fehlt",IF(I109&lt;'Parameter'!$B$2,"Überfällig",IF(I109&lt;='Parameter'!$B$2+'Parameter'!$B$3,"Bald fällig","Geplant")))))</f>
        <v/>
      </c>
      <c r="Q109" s="37">
        <f>IF(A109="","",IF(G109="Gewonnen",F109,0))</f>
        <v/>
      </c>
      <c r="R109" s="23">
        <f>IF(A109="","",IF(OR(B109="",C109="",D109="",E109="",F109="",F109&lt;=0,G109="",H109="",N109=""),"Pflichtfeld oder Betrag prüfen",IF(AND(OR(G109="Versandt",G109="Nachfassen",G109="In Klärung"),I109=""),"Nachfassdatum fehlt",IF(AND(OR(G109="Gewonnen",G109="Verloren",G109="Zurückgezogen"),OR(K109="",L109="")),"Abschlussangabe fehlt",IF(AND(NOT(OR(G109="Gewonnen",G109="Verloren",G109="Zurückgezogen")),OR(K109&lt;&gt;"",L109&lt;&gt;"")),"Abschlussangabe bei offenem Status",IF(OR(AND(G109="Gewonnen",L109&lt;&gt;"Auftrag erteilt"),AND(G109="Verloren",OR(L109="Auftrag erteilt",L109="Anbieter-Rückzug")),AND(G109="Zurückgezogen",L109="Auftrag erteilt")),"Status und Abschlussgrund prüfen",IF(OR(AND(I109&lt;&gt;"",I109&lt;B109),AND(J109&lt;&gt;"",J109&lt;B109),AND(K109&lt;&gt;"",K109&lt;B109)),"Datum vor Versand","OK")))))))</f>
        <v/>
      </c>
    </row>
    <row r="110" ht="31" customHeight="1">
      <c r="A110" s="16" t="n"/>
      <c r="B110" s="35" t="n"/>
      <c r="C110" s="18" t="n"/>
      <c r="D110" s="18" t="n"/>
      <c r="E110" s="16" t="n"/>
      <c r="F110" s="36" t="n"/>
      <c r="G110" s="16" t="n"/>
      <c r="H110" s="16" t="n"/>
      <c r="I110" s="35" t="n"/>
      <c r="J110" s="35" t="n"/>
      <c r="K110" s="35" t="n"/>
      <c r="L110" s="16" t="n"/>
      <c r="M110" s="18" t="n"/>
      <c r="N110" s="16" t="n"/>
      <c r="O110" s="20">
        <f>IF(OR(A110="",B110=""),"",IF(OR(G110="Gewonnen",G110="Verloren",G110="Zurückgezogen"),IF(K110="","",MAX(0,K110-B110)),MAX(0,'Parameter'!$B$2-B110)))</f>
        <v/>
      </c>
      <c r="P110" s="21">
        <f>IF(A110="","",IF(OR(G110="Gewonnen",G110="Verloren",G110="Zurückgezogen"),"Abgeschlossen",IF(I110="","Nachfassdatum fehlt",IF(I110&lt;'Parameter'!$B$2,"Überfällig",IF(I110&lt;='Parameter'!$B$2+'Parameter'!$B$3,"Bald fällig","Geplant")))))</f>
        <v/>
      </c>
      <c r="Q110" s="37">
        <f>IF(A110="","",IF(G110="Gewonnen",F110,0))</f>
        <v/>
      </c>
      <c r="R110" s="23">
        <f>IF(A110="","",IF(OR(B110="",C110="",D110="",E110="",F110="",F110&lt;=0,G110="",H110="",N110=""),"Pflichtfeld oder Betrag prüfen",IF(AND(OR(G110="Versandt",G110="Nachfassen",G110="In Klärung"),I110=""),"Nachfassdatum fehlt",IF(AND(OR(G110="Gewonnen",G110="Verloren",G110="Zurückgezogen"),OR(K110="",L110="")),"Abschlussangabe fehlt",IF(AND(NOT(OR(G110="Gewonnen",G110="Verloren",G110="Zurückgezogen")),OR(K110&lt;&gt;"",L110&lt;&gt;"")),"Abschlussangabe bei offenem Status",IF(OR(AND(G110="Gewonnen",L110&lt;&gt;"Auftrag erteilt"),AND(G110="Verloren",OR(L110="Auftrag erteilt",L110="Anbieter-Rückzug")),AND(G110="Zurückgezogen",L110="Auftrag erteilt")),"Status und Abschlussgrund prüfen",IF(OR(AND(I110&lt;&gt;"",I110&lt;B110),AND(J110&lt;&gt;"",J110&lt;B110),AND(K110&lt;&gt;"",K110&lt;B110)),"Datum vor Versand","OK")))))))</f>
        <v/>
      </c>
    </row>
    <row r="111" ht="31" customHeight="1">
      <c r="A111" s="16" t="n"/>
      <c r="B111" s="35" t="n"/>
      <c r="C111" s="18" t="n"/>
      <c r="D111" s="18" t="n"/>
      <c r="E111" s="16" t="n"/>
      <c r="F111" s="36" t="n"/>
      <c r="G111" s="16" t="n"/>
      <c r="H111" s="16" t="n"/>
      <c r="I111" s="35" t="n"/>
      <c r="J111" s="35" t="n"/>
      <c r="K111" s="35" t="n"/>
      <c r="L111" s="16" t="n"/>
      <c r="M111" s="18" t="n"/>
      <c r="N111" s="16" t="n"/>
      <c r="O111" s="20">
        <f>IF(OR(A111="",B111=""),"",IF(OR(G111="Gewonnen",G111="Verloren",G111="Zurückgezogen"),IF(K111="","",MAX(0,K111-B111)),MAX(0,'Parameter'!$B$2-B111)))</f>
        <v/>
      </c>
      <c r="P111" s="21">
        <f>IF(A111="","",IF(OR(G111="Gewonnen",G111="Verloren",G111="Zurückgezogen"),"Abgeschlossen",IF(I111="","Nachfassdatum fehlt",IF(I111&lt;'Parameter'!$B$2,"Überfällig",IF(I111&lt;='Parameter'!$B$2+'Parameter'!$B$3,"Bald fällig","Geplant")))))</f>
        <v/>
      </c>
      <c r="Q111" s="37">
        <f>IF(A111="","",IF(G111="Gewonnen",F111,0))</f>
        <v/>
      </c>
      <c r="R111" s="23">
        <f>IF(A111="","",IF(OR(B111="",C111="",D111="",E111="",F111="",F111&lt;=0,G111="",H111="",N111=""),"Pflichtfeld oder Betrag prüfen",IF(AND(OR(G111="Versandt",G111="Nachfassen",G111="In Klärung"),I111=""),"Nachfassdatum fehlt",IF(AND(OR(G111="Gewonnen",G111="Verloren",G111="Zurückgezogen"),OR(K111="",L111="")),"Abschlussangabe fehlt",IF(AND(NOT(OR(G111="Gewonnen",G111="Verloren",G111="Zurückgezogen")),OR(K111&lt;&gt;"",L111&lt;&gt;"")),"Abschlussangabe bei offenem Status",IF(OR(AND(G111="Gewonnen",L111&lt;&gt;"Auftrag erteilt"),AND(G111="Verloren",OR(L111="Auftrag erteilt",L111="Anbieter-Rückzug")),AND(G111="Zurückgezogen",L111="Auftrag erteilt")),"Status und Abschlussgrund prüfen",IF(OR(AND(I111&lt;&gt;"",I111&lt;B111),AND(J111&lt;&gt;"",J111&lt;B111),AND(K111&lt;&gt;"",K111&lt;B111)),"Datum vor Versand","OK")))))))</f>
        <v/>
      </c>
    </row>
    <row r="112" ht="31" customHeight="1">
      <c r="A112" s="16" t="n"/>
      <c r="B112" s="35" t="n"/>
      <c r="C112" s="18" t="n"/>
      <c r="D112" s="18" t="n"/>
      <c r="E112" s="16" t="n"/>
      <c r="F112" s="36" t="n"/>
      <c r="G112" s="16" t="n"/>
      <c r="H112" s="16" t="n"/>
      <c r="I112" s="35" t="n"/>
      <c r="J112" s="35" t="n"/>
      <c r="K112" s="35" t="n"/>
      <c r="L112" s="16" t="n"/>
      <c r="M112" s="18" t="n"/>
      <c r="N112" s="16" t="n"/>
      <c r="O112" s="20">
        <f>IF(OR(A112="",B112=""),"",IF(OR(G112="Gewonnen",G112="Verloren",G112="Zurückgezogen"),IF(K112="","",MAX(0,K112-B112)),MAX(0,'Parameter'!$B$2-B112)))</f>
        <v/>
      </c>
      <c r="P112" s="21">
        <f>IF(A112="","",IF(OR(G112="Gewonnen",G112="Verloren",G112="Zurückgezogen"),"Abgeschlossen",IF(I112="","Nachfassdatum fehlt",IF(I112&lt;'Parameter'!$B$2,"Überfällig",IF(I112&lt;='Parameter'!$B$2+'Parameter'!$B$3,"Bald fällig","Geplant")))))</f>
        <v/>
      </c>
      <c r="Q112" s="37">
        <f>IF(A112="","",IF(G112="Gewonnen",F112,0))</f>
        <v/>
      </c>
      <c r="R112" s="23">
        <f>IF(A112="","",IF(OR(B112="",C112="",D112="",E112="",F112="",F112&lt;=0,G112="",H112="",N112=""),"Pflichtfeld oder Betrag prüfen",IF(AND(OR(G112="Versandt",G112="Nachfassen",G112="In Klärung"),I112=""),"Nachfassdatum fehlt",IF(AND(OR(G112="Gewonnen",G112="Verloren",G112="Zurückgezogen"),OR(K112="",L112="")),"Abschlussangabe fehlt",IF(AND(NOT(OR(G112="Gewonnen",G112="Verloren",G112="Zurückgezogen")),OR(K112&lt;&gt;"",L112&lt;&gt;"")),"Abschlussangabe bei offenem Status",IF(OR(AND(G112="Gewonnen",L112&lt;&gt;"Auftrag erteilt"),AND(G112="Verloren",OR(L112="Auftrag erteilt",L112="Anbieter-Rückzug")),AND(G112="Zurückgezogen",L112="Auftrag erteilt")),"Status und Abschlussgrund prüfen",IF(OR(AND(I112&lt;&gt;"",I112&lt;B112),AND(J112&lt;&gt;"",J112&lt;B112),AND(K112&lt;&gt;"",K112&lt;B112)),"Datum vor Versand","OK")))))))</f>
        <v/>
      </c>
    </row>
    <row r="113" ht="31" customHeight="1">
      <c r="A113" s="16" t="n"/>
      <c r="B113" s="35" t="n"/>
      <c r="C113" s="18" t="n"/>
      <c r="D113" s="18" t="n"/>
      <c r="E113" s="16" t="n"/>
      <c r="F113" s="36" t="n"/>
      <c r="G113" s="16" t="n"/>
      <c r="H113" s="16" t="n"/>
      <c r="I113" s="35" t="n"/>
      <c r="J113" s="35" t="n"/>
      <c r="K113" s="35" t="n"/>
      <c r="L113" s="16" t="n"/>
      <c r="M113" s="18" t="n"/>
      <c r="N113" s="16" t="n"/>
      <c r="O113" s="20">
        <f>IF(OR(A113="",B113=""),"",IF(OR(G113="Gewonnen",G113="Verloren",G113="Zurückgezogen"),IF(K113="","",MAX(0,K113-B113)),MAX(0,'Parameter'!$B$2-B113)))</f>
        <v/>
      </c>
      <c r="P113" s="21">
        <f>IF(A113="","",IF(OR(G113="Gewonnen",G113="Verloren",G113="Zurückgezogen"),"Abgeschlossen",IF(I113="","Nachfassdatum fehlt",IF(I113&lt;'Parameter'!$B$2,"Überfällig",IF(I113&lt;='Parameter'!$B$2+'Parameter'!$B$3,"Bald fällig","Geplant")))))</f>
        <v/>
      </c>
      <c r="Q113" s="37">
        <f>IF(A113="","",IF(G113="Gewonnen",F113,0))</f>
        <v/>
      </c>
      <c r="R113" s="23">
        <f>IF(A113="","",IF(OR(B113="",C113="",D113="",E113="",F113="",F113&lt;=0,G113="",H113="",N113=""),"Pflichtfeld oder Betrag prüfen",IF(AND(OR(G113="Versandt",G113="Nachfassen",G113="In Klärung"),I113=""),"Nachfassdatum fehlt",IF(AND(OR(G113="Gewonnen",G113="Verloren",G113="Zurückgezogen"),OR(K113="",L113="")),"Abschlussangabe fehlt",IF(AND(NOT(OR(G113="Gewonnen",G113="Verloren",G113="Zurückgezogen")),OR(K113&lt;&gt;"",L113&lt;&gt;"")),"Abschlussangabe bei offenem Status",IF(OR(AND(G113="Gewonnen",L113&lt;&gt;"Auftrag erteilt"),AND(G113="Verloren",OR(L113="Auftrag erteilt",L113="Anbieter-Rückzug")),AND(G113="Zurückgezogen",L113="Auftrag erteilt")),"Status und Abschlussgrund prüfen",IF(OR(AND(I113&lt;&gt;"",I113&lt;B113),AND(J113&lt;&gt;"",J113&lt;B113),AND(K113&lt;&gt;"",K113&lt;B113)),"Datum vor Versand","OK")))))))</f>
        <v/>
      </c>
    </row>
    <row r="114" ht="31" customHeight="1">
      <c r="A114" s="16" t="n"/>
      <c r="B114" s="35" t="n"/>
      <c r="C114" s="18" t="n"/>
      <c r="D114" s="18" t="n"/>
      <c r="E114" s="16" t="n"/>
      <c r="F114" s="36" t="n"/>
      <c r="G114" s="16" t="n"/>
      <c r="H114" s="16" t="n"/>
      <c r="I114" s="35" t="n"/>
      <c r="J114" s="35" t="n"/>
      <c r="K114" s="35" t="n"/>
      <c r="L114" s="16" t="n"/>
      <c r="M114" s="18" t="n"/>
      <c r="N114" s="16" t="n"/>
      <c r="O114" s="20">
        <f>IF(OR(A114="",B114=""),"",IF(OR(G114="Gewonnen",G114="Verloren",G114="Zurückgezogen"),IF(K114="","",MAX(0,K114-B114)),MAX(0,'Parameter'!$B$2-B114)))</f>
        <v/>
      </c>
      <c r="P114" s="21">
        <f>IF(A114="","",IF(OR(G114="Gewonnen",G114="Verloren",G114="Zurückgezogen"),"Abgeschlossen",IF(I114="","Nachfassdatum fehlt",IF(I114&lt;'Parameter'!$B$2,"Überfällig",IF(I114&lt;='Parameter'!$B$2+'Parameter'!$B$3,"Bald fällig","Geplant")))))</f>
        <v/>
      </c>
      <c r="Q114" s="37">
        <f>IF(A114="","",IF(G114="Gewonnen",F114,0))</f>
        <v/>
      </c>
      <c r="R114" s="23">
        <f>IF(A114="","",IF(OR(B114="",C114="",D114="",E114="",F114="",F114&lt;=0,G114="",H114="",N114=""),"Pflichtfeld oder Betrag prüfen",IF(AND(OR(G114="Versandt",G114="Nachfassen",G114="In Klärung"),I114=""),"Nachfassdatum fehlt",IF(AND(OR(G114="Gewonnen",G114="Verloren",G114="Zurückgezogen"),OR(K114="",L114="")),"Abschlussangabe fehlt",IF(AND(NOT(OR(G114="Gewonnen",G114="Verloren",G114="Zurückgezogen")),OR(K114&lt;&gt;"",L114&lt;&gt;"")),"Abschlussangabe bei offenem Status",IF(OR(AND(G114="Gewonnen",L114&lt;&gt;"Auftrag erteilt"),AND(G114="Verloren",OR(L114="Auftrag erteilt",L114="Anbieter-Rückzug")),AND(G114="Zurückgezogen",L114="Auftrag erteilt")),"Status und Abschlussgrund prüfen",IF(OR(AND(I114&lt;&gt;"",I114&lt;B114),AND(J114&lt;&gt;"",J114&lt;B114),AND(K114&lt;&gt;"",K114&lt;B114)),"Datum vor Versand","OK")))))))</f>
        <v/>
      </c>
    </row>
    <row r="115" ht="31" customHeight="1">
      <c r="A115" s="16" t="n"/>
      <c r="B115" s="35" t="n"/>
      <c r="C115" s="18" t="n"/>
      <c r="D115" s="18" t="n"/>
      <c r="E115" s="16" t="n"/>
      <c r="F115" s="36" t="n"/>
      <c r="G115" s="16" t="n"/>
      <c r="H115" s="16" t="n"/>
      <c r="I115" s="35" t="n"/>
      <c r="J115" s="35" t="n"/>
      <c r="K115" s="35" t="n"/>
      <c r="L115" s="16" t="n"/>
      <c r="M115" s="18" t="n"/>
      <c r="N115" s="16" t="n"/>
      <c r="O115" s="20">
        <f>IF(OR(A115="",B115=""),"",IF(OR(G115="Gewonnen",G115="Verloren",G115="Zurückgezogen"),IF(K115="","",MAX(0,K115-B115)),MAX(0,'Parameter'!$B$2-B115)))</f>
        <v/>
      </c>
      <c r="P115" s="21">
        <f>IF(A115="","",IF(OR(G115="Gewonnen",G115="Verloren",G115="Zurückgezogen"),"Abgeschlossen",IF(I115="","Nachfassdatum fehlt",IF(I115&lt;'Parameter'!$B$2,"Überfällig",IF(I115&lt;='Parameter'!$B$2+'Parameter'!$B$3,"Bald fällig","Geplant")))))</f>
        <v/>
      </c>
      <c r="Q115" s="37">
        <f>IF(A115="","",IF(G115="Gewonnen",F115,0))</f>
        <v/>
      </c>
      <c r="R115" s="23">
        <f>IF(A115="","",IF(OR(B115="",C115="",D115="",E115="",F115="",F115&lt;=0,G115="",H115="",N115=""),"Pflichtfeld oder Betrag prüfen",IF(AND(OR(G115="Versandt",G115="Nachfassen",G115="In Klärung"),I115=""),"Nachfassdatum fehlt",IF(AND(OR(G115="Gewonnen",G115="Verloren",G115="Zurückgezogen"),OR(K115="",L115="")),"Abschlussangabe fehlt",IF(AND(NOT(OR(G115="Gewonnen",G115="Verloren",G115="Zurückgezogen")),OR(K115&lt;&gt;"",L115&lt;&gt;"")),"Abschlussangabe bei offenem Status",IF(OR(AND(G115="Gewonnen",L115&lt;&gt;"Auftrag erteilt"),AND(G115="Verloren",OR(L115="Auftrag erteilt",L115="Anbieter-Rückzug")),AND(G115="Zurückgezogen",L115="Auftrag erteilt")),"Status und Abschlussgrund prüfen",IF(OR(AND(I115&lt;&gt;"",I115&lt;B115),AND(J115&lt;&gt;"",J115&lt;B115),AND(K115&lt;&gt;"",K115&lt;B115)),"Datum vor Versand","OK")))))))</f>
        <v/>
      </c>
    </row>
    <row r="116" ht="31" customHeight="1">
      <c r="A116" s="16" t="n"/>
      <c r="B116" s="35" t="n"/>
      <c r="C116" s="18" t="n"/>
      <c r="D116" s="18" t="n"/>
      <c r="E116" s="16" t="n"/>
      <c r="F116" s="36" t="n"/>
      <c r="G116" s="16" t="n"/>
      <c r="H116" s="16" t="n"/>
      <c r="I116" s="35" t="n"/>
      <c r="J116" s="35" t="n"/>
      <c r="K116" s="35" t="n"/>
      <c r="L116" s="16" t="n"/>
      <c r="M116" s="18" t="n"/>
      <c r="N116" s="16" t="n"/>
      <c r="O116" s="20">
        <f>IF(OR(A116="",B116=""),"",IF(OR(G116="Gewonnen",G116="Verloren",G116="Zurückgezogen"),IF(K116="","",MAX(0,K116-B116)),MAX(0,'Parameter'!$B$2-B116)))</f>
        <v/>
      </c>
      <c r="P116" s="21">
        <f>IF(A116="","",IF(OR(G116="Gewonnen",G116="Verloren",G116="Zurückgezogen"),"Abgeschlossen",IF(I116="","Nachfassdatum fehlt",IF(I116&lt;'Parameter'!$B$2,"Überfällig",IF(I116&lt;='Parameter'!$B$2+'Parameter'!$B$3,"Bald fällig","Geplant")))))</f>
        <v/>
      </c>
      <c r="Q116" s="37">
        <f>IF(A116="","",IF(G116="Gewonnen",F116,0))</f>
        <v/>
      </c>
      <c r="R116" s="23">
        <f>IF(A116="","",IF(OR(B116="",C116="",D116="",E116="",F116="",F116&lt;=0,G116="",H116="",N116=""),"Pflichtfeld oder Betrag prüfen",IF(AND(OR(G116="Versandt",G116="Nachfassen",G116="In Klärung"),I116=""),"Nachfassdatum fehlt",IF(AND(OR(G116="Gewonnen",G116="Verloren",G116="Zurückgezogen"),OR(K116="",L116="")),"Abschlussangabe fehlt",IF(AND(NOT(OR(G116="Gewonnen",G116="Verloren",G116="Zurückgezogen")),OR(K116&lt;&gt;"",L116&lt;&gt;"")),"Abschlussangabe bei offenem Status",IF(OR(AND(G116="Gewonnen",L116&lt;&gt;"Auftrag erteilt"),AND(G116="Verloren",OR(L116="Auftrag erteilt",L116="Anbieter-Rückzug")),AND(G116="Zurückgezogen",L116="Auftrag erteilt")),"Status und Abschlussgrund prüfen",IF(OR(AND(I116&lt;&gt;"",I116&lt;B116),AND(J116&lt;&gt;"",J116&lt;B116),AND(K116&lt;&gt;"",K116&lt;B116)),"Datum vor Versand","OK")))))))</f>
        <v/>
      </c>
    </row>
    <row r="117" ht="31" customHeight="1">
      <c r="A117" s="16" t="n"/>
      <c r="B117" s="35" t="n"/>
      <c r="C117" s="18" t="n"/>
      <c r="D117" s="18" t="n"/>
      <c r="E117" s="16" t="n"/>
      <c r="F117" s="36" t="n"/>
      <c r="G117" s="16" t="n"/>
      <c r="H117" s="16" t="n"/>
      <c r="I117" s="35" t="n"/>
      <c r="J117" s="35" t="n"/>
      <c r="K117" s="35" t="n"/>
      <c r="L117" s="16" t="n"/>
      <c r="M117" s="18" t="n"/>
      <c r="N117" s="16" t="n"/>
      <c r="O117" s="20">
        <f>IF(OR(A117="",B117=""),"",IF(OR(G117="Gewonnen",G117="Verloren",G117="Zurückgezogen"),IF(K117="","",MAX(0,K117-B117)),MAX(0,'Parameter'!$B$2-B117)))</f>
        <v/>
      </c>
      <c r="P117" s="21">
        <f>IF(A117="","",IF(OR(G117="Gewonnen",G117="Verloren",G117="Zurückgezogen"),"Abgeschlossen",IF(I117="","Nachfassdatum fehlt",IF(I117&lt;'Parameter'!$B$2,"Überfällig",IF(I117&lt;='Parameter'!$B$2+'Parameter'!$B$3,"Bald fällig","Geplant")))))</f>
        <v/>
      </c>
      <c r="Q117" s="37">
        <f>IF(A117="","",IF(G117="Gewonnen",F117,0))</f>
        <v/>
      </c>
      <c r="R117" s="23">
        <f>IF(A117="","",IF(OR(B117="",C117="",D117="",E117="",F117="",F117&lt;=0,G117="",H117="",N117=""),"Pflichtfeld oder Betrag prüfen",IF(AND(OR(G117="Versandt",G117="Nachfassen",G117="In Klärung"),I117=""),"Nachfassdatum fehlt",IF(AND(OR(G117="Gewonnen",G117="Verloren",G117="Zurückgezogen"),OR(K117="",L117="")),"Abschlussangabe fehlt",IF(AND(NOT(OR(G117="Gewonnen",G117="Verloren",G117="Zurückgezogen")),OR(K117&lt;&gt;"",L117&lt;&gt;"")),"Abschlussangabe bei offenem Status",IF(OR(AND(G117="Gewonnen",L117&lt;&gt;"Auftrag erteilt"),AND(G117="Verloren",OR(L117="Auftrag erteilt",L117="Anbieter-Rückzug")),AND(G117="Zurückgezogen",L117="Auftrag erteilt")),"Status und Abschlussgrund prüfen",IF(OR(AND(I117&lt;&gt;"",I117&lt;B117),AND(J117&lt;&gt;"",J117&lt;B117),AND(K117&lt;&gt;"",K117&lt;B117)),"Datum vor Versand","OK")))))))</f>
        <v/>
      </c>
    </row>
    <row r="118" ht="31" customHeight="1">
      <c r="A118" s="16" t="n"/>
      <c r="B118" s="35" t="n"/>
      <c r="C118" s="18" t="n"/>
      <c r="D118" s="18" t="n"/>
      <c r="E118" s="16" t="n"/>
      <c r="F118" s="36" t="n"/>
      <c r="G118" s="16" t="n"/>
      <c r="H118" s="16" t="n"/>
      <c r="I118" s="35" t="n"/>
      <c r="J118" s="35" t="n"/>
      <c r="K118" s="35" t="n"/>
      <c r="L118" s="16" t="n"/>
      <c r="M118" s="18" t="n"/>
      <c r="N118" s="16" t="n"/>
      <c r="O118" s="20">
        <f>IF(OR(A118="",B118=""),"",IF(OR(G118="Gewonnen",G118="Verloren",G118="Zurückgezogen"),IF(K118="","",MAX(0,K118-B118)),MAX(0,'Parameter'!$B$2-B118)))</f>
        <v/>
      </c>
      <c r="P118" s="21">
        <f>IF(A118="","",IF(OR(G118="Gewonnen",G118="Verloren",G118="Zurückgezogen"),"Abgeschlossen",IF(I118="","Nachfassdatum fehlt",IF(I118&lt;'Parameter'!$B$2,"Überfällig",IF(I118&lt;='Parameter'!$B$2+'Parameter'!$B$3,"Bald fällig","Geplant")))))</f>
        <v/>
      </c>
      <c r="Q118" s="37">
        <f>IF(A118="","",IF(G118="Gewonnen",F118,0))</f>
        <v/>
      </c>
      <c r="R118" s="23">
        <f>IF(A118="","",IF(OR(B118="",C118="",D118="",E118="",F118="",F118&lt;=0,G118="",H118="",N118=""),"Pflichtfeld oder Betrag prüfen",IF(AND(OR(G118="Versandt",G118="Nachfassen",G118="In Klärung"),I118=""),"Nachfassdatum fehlt",IF(AND(OR(G118="Gewonnen",G118="Verloren",G118="Zurückgezogen"),OR(K118="",L118="")),"Abschlussangabe fehlt",IF(AND(NOT(OR(G118="Gewonnen",G118="Verloren",G118="Zurückgezogen")),OR(K118&lt;&gt;"",L118&lt;&gt;"")),"Abschlussangabe bei offenem Status",IF(OR(AND(G118="Gewonnen",L118&lt;&gt;"Auftrag erteilt"),AND(G118="Verloren",OR(L118="Auftrag erteilt",L118="Anbieter-Rückzug")),AND(G118="Zurückgezogen",L118="Auftrag erteilt")),"Status und Abschlussgrund prüfen",IF(OR(AND(I118&lt;&gt;"",I118&lt;B118),AND(J118&lt;&gt;"",J118&lt;B118),AND(K118&lt;&gt;"",K118&lt;B118)),"Datum vor Versand","OK")))))))</f>
        <v/>
      </c>
    </row>
    <row r="119" ht="31" customHeight="1">
      <c r="A119" s="16" t="n"/>
      <c r="B119" s="35" t="n"/>
      <c r="C119" s="18" t="n"/>
      <c r="D119" s="18" t="n"/>
      <c r="E119" s="16" t="n"/>
      <c r="F119" s="36" t="n"/>
      <c r="G119" s="16" t="n"/>
      <c r="H119" s="16" t="n"/>
      <c r="I119" s="35" t="n"/>
      <c r="J119" s="35" t="n"/>
      <c r="K119" s="35" t="n"/>
      <c r="L119" s="16" t="n"/>
      <c r="M119" s="18" t="n"/>
      <c r="N119" s="16" t="n"/>
      <c r="O119" s="20">
        <f>IF(OR(A119="",B119=""),"",IF(OR(G119="Gewonnen",G119="Verloren",G119="Zurückgezogen"),IF(K119="","",MAX(0,K119-B119)),MAX(0,'Parameter'!$B$2-B119)))</f>
        <v/>
      </c>
      <c r="P119" s="21">
        <f>IF(A119="","",IF(OR(G119="Gewonnen",G119="Verloren",G119="Zurückgezogen"),"Abgeschlossen",IF(I119="","Nachfassdatum fehlt",IF(I119&lt;'Parameter'!$B$2,"Überfällig",IF(I119&lt;='Parameter'!$B$2+'Parameter'!$B$3,"Bald fällig","Geplant")))))</f>
        <v/>
      </c>
      <c r="Q119" s="37">
        <f>IF(A119="","",IF(G119="Gewonnen",F119,0))</f>
        <v/>
      </c>
      <c r="R119" s="23">
        <f>IF(A119="","",IF(OR(B119="",C119="",D119="",E119="",F119="",F119&lt;=0,G119="",H119="",N119=""),"Pflichtfeld oder Betrag prüfen",IF(AND(OR(G119="Versandt",G119="Nachfassen",G119="In Klärung"),I119=""),"Nachfassdatum fehlt",IF(AND(OR(G119="Gewonnen",G119="Verloren",G119="Zurückgezogen"),OR(K119="",L119="")),"Abschlussangabe fehlt",IF(AND(NOT(OR(G119="Gewonnen",G119="Verloren",G119="Zurückgezogen")),OR(K119&lt;&gt;"",L119&lt;&gt;"")),"Abschlussangabe bei offenem Status",IF(OR(AND(G119="Gewonnen",L119&lt;&gt;"Auftrag erteilt"),AND(G119="Verloren",OR(L119="Auftrag erteilt",L119="Anbieter-Rückzug")),AND(G119="Zurückgezogen",L119="Auftrag erteilt")),"Status und Abschlussgrund prüfen",IF(OR(AND(I119&lt;&gt;"",I119&lt;B119),AND(J119&lt;&gt;"",J119&lt;B119),AND(K119&lt;&gt;"",K119&lt;B119)),"Datum vor Versand","OK")))))))</f>
        <v/>
      </c>
    </row>
    <row r="120" ht="31" customHeight="1">
      <c r="A120" s="16" t="n"/>
      <c r="B120" s="35" t="n"/>
      <c r="C120" s="18" t="n"/>
      <c r="D120" s="18" t="n"/>
      <c r="E120" s="16" t="n"/>
      <c r="F120" s="36" t="n"/>
      <c r="G120" s="16" t="n"/>
      <c r="H120" s="16" t="n"/>
      <c r="I120" s="35" t="n"/>
      <c r="J120" s="35" t="n"/>
      <c r="K120" s="35" t="n"/>
      <c r="L120" s="16" t="n"/>
      <c r="M120" s="18" t="n"/>
      <c r="N120" s="16" t="n"/>
      <c r="O120" s="20">
        <f>IF(OR(A120="",B120=""),"",IF(OR(G120="Gewonnen",G120="Verloren",G120="Zurückgezogen"),IF(K120="","",MAX(0,K120-B120)),MAX(0,'Parameter'!$B$2-B120)))</f>
        <v/>
      </c>
      <c r="P120" s="21">
        <f>IF(A120="","",IF(OR(G120="Gewonnen",G120="Verloren",G120="Zurückgezogen"),"Abgeschlossen",IF(I120="","Nachfassdatum fehlt",IF(I120&lt;'Parameter'!$B$2,"Überfällig",IF(I120&lt;='Parameter'!$B$2+'Parameter'!$B$3,"Bald fällig","Geplant")))))</f>
        <v/>
      </c>
      <c r="Q120" s="37">
        <f>IF(A120="","",IF(G120="Gewonnen",F120,0))</f>
        <v/>
      </c>
      <c r="R120" s="23">
        <f>IF(A120="","",IF(OR(B120="",C120="",D120="",E120="",F120="",F120&lt;=0,G120="",H120="",N120=""),"Pflichtfeld oder Betrag prüfen",IF(AND(OR(G120="Versandt",G120="Nachfassen",G120="In Klärung"),I120=""),"Nachfassdatum fehlt",IF(AND(OR(G120="Gewonnen",G120="Verloren",G120="Zurückgezogen"),OR(K120="",L120="")),"Abschlussangabe fehlt",IF(AND(NOT(OR(G120="Gewonnen",G120="Verloren",G120="Zurückgezogen")),OR(K120&lt;&gt;"",L120&lt;&gt;"")),"Abschlussangabe bei offenem Status",IF(OR(AND(G120="Gewonnen",L120&lt;&gt;"Auftrag erteilt"),AND(G120="Verloren",OR(L120="Auftrag erteilt",L120="Anbieter-Rückzug")),AND(G120="Zurückgezogen",L120="Auftrag erteilt")),"Status und Abschlussgrund prüfen",IF(OR(AND(I120&lt;&gt;"",I120&lt;B120),AND(J120&lt;&gt;"",J120&lt;B120),AND(K120&lt;&gt;"",K120&lt;B120)),"Datum vor Versand","OK")))))))</f>
        <v/>
      </c>
    </row>
    <row r="121" ht="31" customHeight="1">
      <c r="A121" s="16" t="n"/>
      <c r="B121" s="35" t="n"/>
      <c r="C121" s="18" t="n"/>
      <c r="D121" s="18" t="n"/>
      <c r="E121" s="16" t="n"/>
      <c r="F121" s="36" t="n"/>
      <c r="G121" s="16" t="n"/>
      <c r="H121" s="16" t="n"/>
      <c r="I121" s="35" t="n"/>
      <c r="J121" s="35" t="n"/>
      <c r="K121" s="35" t="n"/>
      <c r="L121" s="16" t="n"/>
      <c r="M121" s="18" t="n"/>
      <c r="N121" s="16" t="n"/>
      <c r="O121" s="20">
        <f>IF(OR(A121="",B121=""),"",IF(OR(G121="Gewonnen",G121="Verloren",G121="Zurückgezogen"),IF(K121="","",MAX(0,K121-B121)),MAX(0,'Parameter'!$B$2-B121)))</f>
        <v/>
      </c>
      <c r="P121" s="21">
        <f>IF(A121="","",IF(OR(G121="Gewonnen",G121="Verloren",G121="Zurückgezogen"),"Abgeschlossen",IF(I121="","Nachfassdatum fehlt",IF(I121&lt;'Parameter'!$B$2,"Überfällig",IF(I121&lt;='Parameter'!$B$2+'Parameter'!$B$3,"Bald fällig","Geplant")))))</f>
        <v/>
      </c>
      <c r="Q121" s="37">
        <f>IF(A121="","",IF(G121="Gewonnen",F121,0))</f>
        <v/>
      </c>
      <c r="R121" s="23">
        <f>IF(A121="","",IF(OR(B121="",C121="",D121="",E121="",F121="",F121&lt;=0,G121="",H121="",N121=""),"Pflichtfeld oder Betrag prüfen",IF(AND(OR(G121="Versandt",G121="Nachfassen",G121="In Klärung"),I121=""),"Nachfassdatum fehlt",IF(AND(OR(G121="Gewonnen",G121="Verloren",G121="Zurückgezogen"),OR(K121="",L121="")),"Abschlussangabe fehlt",IF(AND(NOT(OR(G121="Gewonnen",G121="Verloren",G121="Zurückgezogen")),OR(K121&lt;&gt;"",L121&lt;&gt;"")),"Abschlussangabe bei offenem Status",IF(OR(AND(G121="Gewonnen",L121&lt;&gt;"Auftrag erteilt"),AND(G121="Verloren",OR(L121="Auftrag erteilt",L121="Anbieter-Rückzug")),AND(G121="Zurückgezogen",L121="Auftrag erteilt")),"Status und Abschlussgrund prüfen",IF(OR(AND(I121&lt;&gt;"",I121&lt;B121),AND(J121&lt;&gt;"",J121&lt;B121),AND(K121&lt;&gt;"",K121&lt;B121)),"Datum vor Versand","OK")))))))</f>
        <v/>
      </c>
    </row>
    <row r="122" ht="31" customHeight="1">
      <c r="A122" s="16" t="n"/>
      <c r="B122" s="35" t="n"/>
      <c r="C122" s="18" t="n"/>
      <c r="D122" s="18" t="n"/>
      <c r="E122" s="16" t="n"/>
      <c r="F122" s="36" t="n"/>
      <c r="G122" s="16" t="n"/>
      <c r="H122" s="16" t="n"/>
      <c r="I122" s="35" t="n"/>
      <c r="J122" s="35" t="n"/>
      <c r="K122" s="35" t="n"/>
      <c r="L122" s="16" t="n"/>
      <c r="M122" s="18" t="n"/>
      <c r="N122" s="16" t="n"/>
      <c r="O122" s="20">
        <f>IF(OR(A122="",B122=""),"",IF(OR(G122="Gewonnen",G122="Verloren",G122="Zurückgezogen"),IF(K122="","",MAX(0,K122-B122)),MAX(0,'Parameter'!$B$2-B122)))</f>
        <v/>
      </c>
      <c r="P122" s="21">
        <f>IF(A122="","",IF(OR(G122="Gewonnen",G122="Verloren",G122="Zurückgezogen"),"Abgeschlossen",IF(I122="","Nachfassdatum fehlt",IF(I122&lt;'Parameter'!$B$2,"Überfällig",IF(I122&lt;='Parameter'!$B$2+'Parameter'!$B$3,"Bald fällig","Geplant")))))</f>
        <v/>
      </c>
      <c r="Q122" s="37">
        <f>IF(A122="","",IF(G122="Gewonnen",F122,0))</f>
        <v/>
      </c>
      <c r="R122" s="23">
        <f>IF(A122="","",IF(OR(B122="",C122="",D122="",E122="",F122="",F122&lt;=0,G122="",H122="",N122=""),"Pflichtfeld oder Betrag prüfen",IF(AND(OR(G122="Versandt",G122="Nachfassen",G122="In Klärung"),I122=""),"Nachfassdatum fehlt",IF(AND(OR(G122="Gewonnen",G122="Verloren",G122="Zurückgezogen"),OR(K122="",L122="")),"Abschlussangabe fehlt",IF(AND(NOT(OR(G122="Gewonnen",G122="Verloren",G122="Zurückgezogen")),OR(K122&lt;&gt;"",L122&lt;&gt;"")),"Abschlussangabe bei offenem Status",IF(OR(AND(G122="Gewonnen",L122&lt;&gt;"Auftrag erteilt"),AND(G122="Verloren",OR(L122="Auftrag erteilt",L122="Anbieter-Rückzug")),AND(G122="Zurückgezogen",L122="Auftrag erteilt")),"Status und Abschlussgrund prüfen",IF(OR(AND(I122&lt;&gt;"",I122&lt;B122),AND(J122&lt;&gt;"",J122&lt;B122),AND(K122&lt;&gt;"",K122&lt;B122)),"Datum vor Versand","OK")))))))</f>
        <v/>
      </c>
    </row>
    <row r="123" ht="31" customHeight="1">
      <c r="A123" s="16" t="n"/>
      <c r="B123" s="35" t="n"/>
      <c r="C123" s="18" t="n"/>
      <c r="D123" s="18" t="n"/>
      <c r="E123" s="16" t="n"/>
      <c r="F123" s="36" t="n"/>
      <c r="G123" s="16" t="n"/>
      <c r="H123" s="16" t="n"/>
      <c r="I123" s="35" t="n"/>
      <c r="J123" s="35" t="n"/>
      <c r="K123" s="35" t="n"/>
      <c r="L123" s="16" t="n"/>
      <c r="M123" s="18" t="n"/>
      <c r="N123" s="16" t="n"/>
      <c r="O123" s="20">
        <f>IF(OR(A123="",B123=""),"",IF(OR(G123="Gewonnen",G123="Verloren",G123="Zurückgezogen"),IF(K123="","",MAX(0,K123-B123)),MAX(0,'Parameter'!$B$2-B123)))</f>
        <v/>
      </c>
      <c r="P123" s="21">
        <f>IF(A123="","",IF(OR(G123="Gewonnen",G123="Verloren",G123="Zurückgezogen"),"Abgeschlossen",IF(I123="","Nachfassdatum fehlt",IF(I123&lt;'Parameter'!$B$2,"Überfällig",IF(I123&lt;='Parameter'!$B$2+'Parameter'!$B$3,"Bald fällig","Geplant")))))</f>
        <v/>
      </c>
      <c r="Q123" s="37">
        <f>IF(A123="","",IF(G123="Gewonnen",F123,0))</f>
        <v/>
      </c>
      <c r="R123" s="23">
        <f>IF(A123="","",IF(OR(B123="",C123="",D123="",E123="",F123="",F123&lt;=0,G123="",H123="",N123=""),"Pflichtfeld oder Betrag prüfen",IF(AND(OR(G123="Versandt",G123="Nachfassen",G123="In Klärung"),I123=""),"Nachfassdatum fehlt",IF(AND(OR(G123="Gewonnen",G123="Verloren",G123="Zurückgezogen"),OR(K123="",L123="")),"Abschlussangabe fehlt",IF(AND(NOT(OR(G123="Gewonnen",G123="Verloren",G123="Zurückgezogen")),OR(K123&lt;&gt;"",L123&lt;&gt;"")),"Abschlussangabe bei offenem Status",IF(OR(AND(G123="Gewonnen",L123&lt;&gt;"Auftrag erteilt"),AND(G123="Verloren",OR(L123="Auftrag erteilt",L123="Anbieter-Rückzug")),AND(G123="Zurückgezogen",L123="Auftrag erteilt")),"Status und Abschlussgrund prüfen",IF(OR(AND(I123&lt;&gt;"",I123&lt;B123),AND(J123&lt;&gt;"",J123&lt;B123),AND(K123&lt;&gt;"",K123&lt;B123)),"Datum vor Versand","OK")))))))</f>
        <v/>
      </c>
    </row>
    <row r="124" ht="31" customHeight="1">
      <c r="A124" s="16" t="n"/>
      <c r="B124" s="35" t="n"/>
      <c r="C124" s="18" t="n"/>
      <c r="D124" s="18" t="n"/>
      <c r="E124" s="16" t="n"/>
      <c r="F124" s="36" t="n"/>
      <c r="G124" s="16" t="n"/>
      <c r="H124" s="16" t="n"/>
      <c r="I124" s="35" t="n"/>
      <c r="J124" s="35" t="n"/>
      <c r="K124" s="35" t="n"/>
      <c r="L124" s="16" t="n"/>
      <c r="M124" s="18" t="n"/>
      <c r="N124" s="16" t="n"/>
      <c r="O124" s="20">
        <f>IF(OR(A124="",B124=""),"",IF(OR(G124="Gewonnen",G124="Verloren",G124="Zurückgezogen"),IF(K124="","",MAX(0,K124-B124)),MAX(0,'Parameter'!$B$2-B124)))</f>
        <v/>
      </c>
      <c r="P124" s="21">
        <f>IF(A124="","",IF(OR(G124="Gewonnen",G124="Verloren",G124="Zurückgezogen"),"Abgeschlossen",IF(I124="","Nachfassdatum fehlt",IF(I124&lt;'Parameter'!$B$2,"Überfällig",IF(I124&lt;='Parameter'!$B$2+'Parameter'!$B$3,"Bald fällig","Geplant")))))</f>
        <v/>
      </c>
      <c r="Q124" s="37">
        <f>IF(A124="","",IF(G124="Gewonnen",F124,0))</f>
        <v/>
      </c>
      <c r="R124" s="23">
        <f>IF(A124="","",IF(OR(B124="",C124="",D124="",E124="",F124="",F124&lt;=0,G124="",H124="",N124=""),"Pflichtfeld oder Betrag prüfen",IF(AND(OR(G124="Versandt",G124="Nachfassen",G124="In Klärung"),I124=""),"Nachfassdatum fehlt",IF(AND(OR(G124="Gewonnen",G124="Verloren",G124="Zurückgezogen"),OR(K124="",L124="")),"Abschlussangabe fehlt",IF(AND(NOT(OR(G124="Gewonnen",G124="Verloren",G124="Zurückgezogen")),OR(K124&lt;&gt;"",L124&lt;&gt;"")),"Abschlussangabe bei offenem Status",IF(OR(AND(G124="Gewonnen",L124&lt;&gt;"Auftrag erteilt"),AND(G124="Verloren",OR(L124="Auftrag erteilt",L124="Anbieter-Rückzug")),AND(G124="Zurückgezogen",L124="Auftrag erteilt")),"Status und Abschlussgrund prüfen",IF(OR(AND(I124&lt;&gt;"",I124&lt;B124),AND(J124&lt;&gt;"",J124&lt;B124),AND(K124&lt;&gt;"",K124&lt;B124)),"Datum vor Versand","OK")))))))</f>
        <v/>
      </c>
    </row>
  </sheetData>
  <mergeCells count="1">
    <mergeCell ref="A1:R1"/>
  </mergeCells>
  <conditionalFormatting sqref="P5:P124">
    <cfRule type="expression" priority="1" dxfId="0" stopIfTrue="1">
      <formula>$P5="Überfällig"</formula>
    </cfRule>
    <cfRule type="expression" priority="2" dxfId="0" stopIfTrue="1">
      <formula>$P5="Nachfassdatum fehlt"</formula>
    </cfRule>
    <cfRule type="expression" priority="3" dxfId="2" stopIfTrue="1">
      <formula>$P5="Bald fällig"</formula>
    </cfRule>
    <cfRule type="expression" priority="4" dxfId="3" stopIfTrue="1">
      <formula>$P5="Geplant"</formula>
    </cfRule>
    <cfRule type="expression" priority="5" dxfId="4" stopIfTrue="1">
      <formula>$P5="Abgeschlossen"</formula>
    </cfRule>
  </conditionalFormatting>
  <conditionalFormatting sqref="G5:G124">
    <cfRule type="expression" priority="6" dxfId="5" stopIfTrue="1">
      <formula>$G5="Gewonnen"</formula>
    </cfRule>
    <cfRule type="expression" priority="7" dxfId="0" stopIfTrue="1">
      <formula>$G5="Verloren"</formula>
    </cfRule>
    <cfRule type="expression" priority="8" dxfId="4" stopIfTrue="1">
      <formula>$G5="Zurückgezogen"</formula>
    </cfRule>
  </conditionalFormatting>
  <conditionalFormatting sqref="R5:R124">
    <cfRule type="expression" priority="9" dxfId="0" stopIfTrue="1">
      <formula>AND($A5&lt;&gt;"",$R5&lt;&gt;"OK")</formula>
    </cfRule>
    <cfRule type="expression" priority="10" dxfId="1" stopIfTrue="1">
      <formula>$R5="OK"</formula>
    </cfRule>
  </conditionalFormatting>
  <dataValidations count="14">
    <dataValidation sqref="A5:A124" showDropDown="0" showInputMessage="1" showErrorMessage="1" allowBlank="0" errorTitle="Angebots-ID prüfen" error="Bitte eine eindeutige ID im Format ANG-0001 eingeben." promptTitle="Eindeutige Angebots-ID" prompt="Format ANG-0001 verwenden; jede ID darf nur einmal vorkommen." type="custom" errorStyle="stop">
      <formula1>=OR(A5="",IFERROR(AND(LEFT(A5,4)="ANG-",LEN(A5)=8,ISNUMBER(VALUE(RIGHT(A5,4))),COUNTIF($A$5:$A$124,A5)=1),FALSE))</formula1>
    </dataValidation>
    <dataValidation sqref="B5:B124" showDropDown="0" showInputMessage="0" showErrorMessage="1" allowBlank="0" errorTitle="Versanddatum prüfen" error="Das Versanddatum muss ein gültiges Datum bis zum Stichtag sein." type="custom" errorStyle="stop">
      <formula1>=OR(B5="",AND(ISNUMBER(B5),B5&lt;=INDIRECT("Parameter!$B$2")))</formula1>
    </dataValidation>
    <dataValidation sqref="C5:C124" showDropDown="0" showInputMessage="0" showErrorMessage="1" allowBlank="0" errorTitle="Textlänge prüfen" error="Bitte höchstens 100 Zeichen eingeben." type="textLength" errorStyle="stop" operator="between">
      <formula1>1</formula1>
      <formula2>100</formula2>
    </dataValidation>
    <dataValidation sqref="D5:D124" showDropDown="0" showInputMessage="0" showErrorMessage="1" allowBlank="0" errorTitle="Textlänge prüfen" error="Bitte höchstens 100 Zeichen eingeben." type="textLength" errorStyle="stop" operator="between">
      <formula1>1</formula1>
      <formula2>100</formula2>
    </dataValidation>
    <dataValidation sqref="E5:E124" showDropDown="0" showInputMessage="1" showErrorMessage="1" allowBlank="0" errorTitle="Leistungsart prüfen" error="Bitte eine Leistungsart aus der Liste auswählen." promptTitle="Leistungsart" prompt="Eine der vorgegebenen Leistungsarten auswählen." type="list" errorStyle="stop">
      <formula1>=INDIRECT("Parameter!$F$3:$F$8")</formula1>
    </dataValidation>
    <dataValidation sqref="F5:F124" showDropDown="0" showInputMessage="0" showErrorMessage="1" allowBlank="0" errorTitle="Angebotswert prüfen" error="Bitte einen positiven Nettobetrag eingeben." type="decimal" errorStyle="stop" operator="greaterThan">
      <formula1>0</formula1>
    </dataValidation>
    <dataValidation sqref="G5:G124" showDropDown="0" showInputMessage="1" showErrorMessage="1" allowBlank="0" errorTitle="Status prüfen" error="Bitte einen Status aus der Liste auswählen." promptTitle="Aktueller Status" prompt="Den aktuellen Bearbeitungs- oder Abschlussstatus auswählen." type="list" errorStyle="stop">
      <formula1>=INDIRECT("Parameter!$D$3:$D$8")</formula1>
    </dataValidation>
    <dataValidation sqref="H5:H124" showDropDown="0" showInputMessage="1" showErrorMessage="1" allowBlank="0" errorTitle="Reaktion prüfen" error="Bitte eine Reaktion aus der Liste auswählen." promptTitle="Letzte Reaktion" prompt="Nur den aktuell bekannten Reaktionsstand auswählen." type="list" errorStyle="stop">
      <formula1>=INDIRECT("Parameter!$E$3:$E$8")</formula1>
    </dataValidation>
    <dataValidation sqref="I5:I124" showDropDown="0" showInputMessage="0" showErrorMessage="1" allowBlank="0" errorTitle="Nachfassdatum prüfen" error="Das Nachfassdatum darf nicht vor dem Versanddatum liegen." type="custom" errorStyle="stop">
      <formula1>=OR(I5="",AND(ISNUMBER(I5),OR(B5="",I5&gt;=B5)))</formula1>
    </dataValidation>
    <dataValidation sqref="J5:J124" showDropDown="0" showInputMessage="0" showErrorMessage="1" allowBlank="0" errorTitle="Kontaktangabe prüfen" error="Das Datum muss zwischen Versanddatum und Stichtag liegen." type="custom" errorStyle="stop">
      <formula1>=OR(J5="",AND(ISNUMBER(J5),OR(B5="",J5&gt;=B5),J5&lt;=INDIRECT("Parameter!$B$2")))</formula1>
    </dataValidation>
    <dataValidation sqref="K5:K124" showDropDown="0" showInputMessage="0" showErrorMessage="1" allowBlank="0" errorTitle="Entscheidungsdatum prüfen" error="Das Datum muss zwischen Versanddatum und Stichtag liegen." type="custom" errorStyle="stop">
      <formula1>=OR(K5="",AND(ISNUMBER(K5),OR(B5="",K5&gt;=B5),K5&lt;=INDIRECT("Parameter!$B$2")))</formula1>
    </dataValidation>
    <dataValidation sqref="L5:L124" showDropDown="0" showInputMessage="1" showErrorMessage="1" allowBlank="0" errorTitle="Abschlussgrund prüfen" error="Bitte einen Abschlussgrund aus der Liste auswählen." promptTitle="Abschlussgrund" prompt="Bei abgeschlossenen Angeboten einen passenden Grund auswählen." type="list" errorStyle="stop">
      <formula1>=INDIRECT("Parameter!$G$3:$G$11")</formula1>
    </dataValidation>
    <dataValidation sqref="M5:M124" showDropDown="0" showInputMessage="0" showErrorMessage="1" allowBlank="0" errorTitle="Notiz prüfen" error="Die Notiz darf höchstens 250 Zeichen enthalten." type="textLength" errorStyle="stop" operator="lessThanOrEqual">
      <formula1>250</formula1>
    </dataValidation>
    <dataValidation sqref="N5:N124" showDropDown="0" showInputMessage="1" showErrorMessage="1" allowBlank="0" errorTitle="Rolle prüfen" error="Bitte eine zuständige Rolle aus der Liste auswählen." promptTitle="Zuständige Rolle" prompt="Keine Personennamen eintragen; nur eine betriebliche Rolle auswählen." type="list" errorStyle="stop">
      <formula1>=INDIRECT("Parameter!$H$3:$H$5")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4" customWidth="1" min="1" max="1"/>
    <col width="23" customWidth="1" min="2" max="2"/>
    <col width="3" customWidth="1" min="3" max="3"/>
    <col width="19" customWidth="1" min="4" max="4"/>
    <col width="23" customWidth="1" min="5" max="5"/>
    <col width="22" customWidth="1" min="6" max="6"/>
    <col width="22" customWidth="1" min="7" max="7"/>
    <col width="21" customWidth="1" min="8" max="8"/>
  </cols>
  <sheetData>
    <row r="1" ht="28" customHeight="1">
      <c r="A1" s="1" t="inlineStr">
        <is>
          <t>Angebotsnachverfolgung – Parameter</t>
        </is>
      </c>
    </row>
    <row r="2" ht="34" customHeight="1">
      <c r="A2" s="24" t="inlineStr">
        <is>
          <t>Auswertungsstichtag</t>
        </is>
      </c>
      <c r="B2" s="35" t="n">
        <v>46275</v>
      </c>
      <c r="D2" s="4" t="inlineStr">
        <is>
          <t>Statuswerte</t>
        </is>
      </c>
      <c r="E2" s="4" t="inlineStr">
        <is>
          <t>Reaktionswerte</t>
        </is>
      </c>
      <c r="F2" s="4" t="inlineStr">
        <is>
          <t>Leistungsarten</t>
        </is>
      </c>
      <c r="G2" s="4" t="inlineStr">
        <is>
          <t>Abschlussgründe</t>
        </is>
      </c>
      <c r="H2" s="4" t="inlineStr">
        <is>
          <t>Zuständige Rollen</t>
        </is>
      </c>
    </row>
    <row r="3">
      <c r="A3" s="24" t="inlineStr">
        <is>
          <t>Vorwarnfrist Nachfassen in Kalendertagen</t>
        </is>
      </c>
      <c r="B3" s="25" t="n">
        <v>3</v>
      </c>
      <c r="D3" s="16" t="inlineStr">
        <is>
          <t>Versandt</t>
        </is>
      </c>
      <c r="E3" s="16" t="inlineStr">
        <is>
          <t>Keine Reaktion</t>
        </is>
      </c>
      <c r="F3" s="16" t="inlineStr">
        <is>
          <t>Unterhaltsreinigung</t>
        </is>
      </c>
      <c r="G3" s="16" t="inlineStr">
        <is>
          <t>Auftrag erteilt</t>
        </is>
      </c>
      <c r="H3" s="16" t="inlineStr">
        <is>
          <t>Vertrieb</t>
        </is>
      </c>
    </row>
    <row r="4">
      <c r="A4" s="24" t="inlineStr">
        <is>
          <t>Auswertungsbeginn</t>
        </is>
      </c>
      <c r="B4" s="35" t="n">
        <v>46023</v>
      </c>
      <c r="D4" s="16" t="inlineStr">
        <is>
          <t>Nachfassen</t>
        </is>
      </c>
      <c r="E4" s="16" t="inlineStr">
        <is>
          <t>Eingangsbestätigung</t>
        </is>
      </c>
      <c r="F4" s="16" t="inlineStr">
        <is>
          <t>Glasreinigung</t>
        </is>
      </c>
      <c r="G4" s="16" t="inlineStr">
        <is>
          <t>Preis</t>
        </is>
      </c>
      <c r="H4" s="16" t="inlineStr">
        <is>
          <t>Objektleitung</t>
        </is>
      </c>
    </row>
    <row r="5">
      <c r="A5" s="24" t="inlineStr">
        <is>
          <t>Auswertungsende</t>
        </is>
      </c>
      <c r="B5" s="35" t="n">
        <v>46387</v>
      </c>
      <c r="D5" s="16" t="inlineStr">
        <is>
          <t>In Klärung</t>
        </is>
      </c>
      <c r="E5" s="16" t="inlineStr">
        <is>
          <t>Rückfrage</t>
        </is>
      </c>
      <c r="F5" s="16" t="inlineStr">
        <is>
          <t>Grundreinigung</t>
        </is>
      </c>
      <c r="G5" s="16" t="inlineStr">
        <is>
          <t>Leistungsumfang</t>
        </is>
      </c>
      <c r="H5" s="16" t="inlineStr">
        <is>
          <t>Geschäftsleitung</t>
        </is>
      </c>
    </row>
    <row r="6">
      <c r="A6" s="24" t="inlineStr">
        <is>
          <t>Ziel-Erfolgsquote</t>
        </is>
      </c>
      <c r="B6" s="26" t="n">
        <v>0.35</v>
      </c>
      <c r="D6" s="16" t="inlineStr">
        <is>
          <t>Gewonnen</t>
        </is>
      </c>
      <c r="E6" s="16" t="inlineStr">
        <is>
          <t>Verhandlung</t>
        </is>
      </c>
      <c r="F6" s="16" t="inlineStr">
        <is>
          <t>Baureinigung</t>
        </is>
      </c>
      <c r="G6" s="16" t="inlineStr">
        <is>
          <t>Termin</t>
        </is>
      </c>
    </row>
    <row r="7">
      <c r="D7" s="16" t="inlineStr">
        <is>
          <t>Verloren</t>
        </is>
      </c>
      <c r="E7" s="16" t="inlineStr">
        <is>
          <t>Zusage</t>
        </is>
      </c>
      <c r="F7" s="16" t="inlineStr">
        <is>
          <t>Teppichreinigung</t>
        </is>
      </c>
      <c r="G7" s="16" t="inlineStr">
        <is>
          <t>Wettbewerb</t>
        </is>
      </c>
    </row>
    <row r="8">
      <c r="A8" s="24" t="inlineStr">
        <is>
          <t>Parameterprüfung</t>
        </is>
      </c>
      <c r="B8" s="27">
        <f>IF(OR(B2="",B3="",B4="",B5="",B6=""),"Parameter unvollständig",IF(B4&gt;B5,"Zeitraum prüfen","OK"))</f>
        <v/>
      </c>
      <c r="D8" s="16" t="inlineStr">
        <is>
          <t>Zurückgezogen</t>
        </is>
      </c>
      <c r="E8" s="16" t="inlineStr">
        <is>
          <t>Absage</t>
        </is>
      </c>
      <c r="F8" s="16" t="inlineStr">
        <is>
          <t>Sonderreinigung</t>
        </is>
      </c>
      <c r="G8" s="16" t="inlineStr">
        <is>
          <t>Bedarf entfallen</t>
        </is>
      </c>
    </row>
    <row r="9">
      <c r="G9" s="16" t="inlineStr">
        <is>
          <t>Keine Entscheidung</t>
        </is>
      </c>
    </row>
    <row r="10">
      <c r="G10" s="16" t="inlineStr">
        <is>
          <t>Anbieter-Rückzug</t>
        </is>
      </c>
    </row>
    <row r="11">
      <c r="G11" s="16" t="inlineStr">
        <is>
          <t>Sonstiges</t>
        </is>
      </c>
    </row>
    <row r="12"/>
    <row r="13">
      <c r="A13" s="24" t="inlineStr">
        <is>
          <t>Hinweise zur Nutzung</t>
        </is>
      </c>
      <c r="B13" s="24" t="n"/>
      <c r="C13" s="24" t="n"/>
      <c r="D13" s="24" t="n"/>
      <c r="E13" s="24" t="n"/>
      <c r="F13" s="24" t="n"/>
      <c r="G13" s="24" t="n"/>
      <c r="H13" s="24" t="n"/>
    </row>
    <row r="14" ht="31" customHeight="1">
      <c r="A14" s="28" t="inlineStr">
        <is>
          <t>Stichtag bei jeder Nutzung manuell prüfen und fortschreiben.</t>
        </is>
      </c>
    </row>
    <row r="15" ht="31" customHeight="1">
      <c r="A15" s="29" t="inlineStr">
        <is>
          <t>Offene Angebote benötigen ein nächstes Nachfassdatum.</t>
        </is>
      </c>
    </row>
    <row r="16" ht="31" customHeight="1">
      <c r="A16" s="30" t="inlineStr">
        <is>
          <t>Bei Gewonnen, Verloren oder Zurückgezogen sind Entscheidungsdatum und Abschlussgrund erforderlich.</t>
        </is>
      </c>
    </row>
    <row r="17" ht="31" customHeight="1">
      <c r="A17" s="29" t="inlineStr">
        <is>
          <t>Für gewonnene Angebote ist der Abschlussgrund Auftrag erteilt zu verwenden.</t>
        </is>
      </c>
    </row>
    <row r="18" ht="31" customHeight="1">
      <c r="A18" s="30" t="inlineStr">
        <is>
          <t>Angebotswerte sind Nettowerte; eine Umsatzsteuerberechnung erfolgt nicht.</t>
        </is>
      </c>
    </row>
    <row r="19" ht="31" customHeight="1">
      <c r="A19" s="29" t="inlineStr">
        <is>
          <t>Keine personenbezogenen Kontaktangaben oder vertraulichen Gesprächsinhalte eintragen.</t>
        </is>
      </c>
    </row>
    <row r="20" ht="31" customHeight="1">
      <c r="A20" s="30" t="inlineStr">
        <is>
          <t>Die Arbeitsmappe sendet keine Erinnerungen und führt keine automatische Statusänderung aus.</t>
        </is>
      </c>
    </row>
    <row r="21" ht="31" customHeight="1">
      <c r="A21" s="29" t="inlineStr">
        <is>
          <t>Die Arbeitsmappe enthält keine Makros, externen Links, amtlichen Dokumente, Zertifizierungen oder Rechts-, Steuer- beziehungsweise Sicherheitskonformitätszusagen.</t>
        </is>
      </c>
    </row>
    <row r="22" ht="31" customHeight="1">
      <c r="A22" s="30" t="inlineStr">
        <is>
          <t>Die Auswahllisten haben feste Bereiche. Zusätzliche Auswahlwerte erfordern eine entsprechende Anpassung der Datenvalidierung.</t>
        </is>
      </c>
    </row>
    <row r="23" ht="31" customHeight="1">
      <c r="A23" s="29" t="inlineStr">
        <is>
          <t>Alle zehn Beispieldatensätze im Blatt Angebote sind ausschließlich fiktiv.</t>
        </is>
      </c>
    </row>
  </sheetData>
  <mergeCells count="1">
    <mergeCell ref="A1:H1"/>
  </mergeCells>
  <conditionalFormatting sqref="B8">
    <cfRule type="expression" priority="1" dxfId="0" stopIfTrue="1">
      <formula>B8&lt;&gt;"OK"</formula>
    </cfRule>
  </conditionalFormatting>
  <conditionalFormatting sqref="B4:B5">
    <cfRule type="expression" priority="2" dxfId="0" stopIfTrue="1">
      <formula>$B$4&gt;$B$5</formula>
    </cfRule>
  </conditionalFormatting>
  <dataValidations count="5">
    <dataValidation sqref="B2" showDropDown="0" showInputMessage="0" showErrorMessage="1" allowBlank="0" errorTitle="Datum prüfen" error="Bitte ein gültiges Datum zwischen 01.01.2020 und 31.12.2100 eingeben." type="date" errorStyle="stop" operator="between">
      <formula1>DATE(2020,1,1)</formula1>
      <formula2>DATE(2100,12,31)</formula2>
    </dataValidation>
    <dataValidation sqref="B3" showDropDown="0" showInputMessage="0" showErrorMessage="1" allowBlank="0" errorTitle="Vorwarnfrist prüfen" error="Bitte eine ganze Zahl zwischen 0 und 30 eingeben." type="whole" errorStyle="stop" operator="between">
      <formula1>0</formula1>
      <formula2>30</formula2>
    </dataValidation>
    <dataValidation sqref="B4" showDropDown="0" showInputMessage="0" showErrorMessage="1" allowBlank="0" errorTitle="Datum prüfen" error="Bitte ein gültiges Datum zwischen 01.01.2020 und 31.12.2100 eingeben." type="date" errorStyle="stop" operator="between">
      <formula1>DATE(2020,1,1)</formula1>
      <formula2>DATE(2100,12,31)</formula2>
    </dataValidation>
    <dataValidation sqref="B5" showDropDown="0" showInputMessage="0" showErrorMessage="1" allowBlank="0" errorTitle="Zeitraum prüfen" error="Das Auswertungsende darf nicht vor dem Auswertungsbeginn liegen." type="custom" errorStyle="stop">
      <formula1>=OR(B5="",AND(ISNUMBER(B5),B5&gt;=B4,B5&lt;=DATE(2100,12,31)))</formula1>
    </dataValidation>
    <dataValidation sqref="B6" showDropDown="0" showInputMessage="0" showErrorMessage="1" allowBlank="0" errorTitle="Zielwert prüfen" error="Bitte einen Prozentwert zwischen 0 % und 100 % eingeben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Interne betriebliche Vorlage</dc:creator>
  <dc:title xmlns:dc="http://purl.org/dc/elements/1.1/">Angebotsnachverfolgung Reinigungsfirma</dc:title>
  <dc:description xmlns:dc="http://purl.org/dc/elements/1.1/">Fiktive Beispieldaten zur Angebotsnachverfolgung eines Gebäudereinigungsunternehmens.</dc:description>
  <dc:subject xmlns:dc="http://purl.org/dc/elements/1.1/">Nachverfolgung versandter Angebote</dc:subject>
  <dcterms:created xmlns:dcterms="http://purl.org/dc/terms/" xmlns:xsi="http://www.w3.org/2001/XMLSchema-instance" xsi:type="dcterms:W3CDTF">2026-09-10T07:29:42Z</dcterms:created>
  <dcterms:modified xmlns:dcterms="http://purl.org/dc/terms/" xmlns:xsi="http://www.w3.org/2001/XMLSchema-instance" xsi:type="dcterms:W3CDTF">2026-09-10T07:29:42+00:00Z</dcterms:modified>
</cp:coreProperties>
</file>