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udgetdat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'Budgetdaten'!$A$3:$N$103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407]"/>
    <numFmt numFmtId="165" formatCode="0.0%"/>
    <numFmt numFmtId="166" formatCode="DD.MM.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b val="1"/>
      <color rgb="0024352D"/>
      <sz val="10"/>
    </font>
    <font>
      <name val="Aptos"/>
      <color rgb="0024352D"/>
      <sz val="10"/>
    </font>
    <font>
      <name val="Aptos"/>
      <i val="1"/>
      <color rgb="005C6E64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4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K3" authorId="0" shapeId="0">
      <text>
        <t>Positive Werte bedeuten eine Überschreitung des Soll-Betrags.</t>
      </text>
    </comment>
    <comment ref="N3" authorId="0" shapeId="0">
      <text>
        <t>Der Hinweis basiert ausschließlich auf der sichtbaren Prüfschwelle im Blatt Parameter und verlangt eine manuelle Prüfung.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B4" authorId="0" shapeId="0">
      <text>
        <t>Beispielhafte interne Prüfschwelle. Sie kann an die betriebliche Planung angepasst werden.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F26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16" customWidth="1" min="3" max="3"/>
    <col width="18" customWidth="1" min="4" max="4"/>
    <col width="14" customWidth="1" min="5" max="5"/>
    <col width="13" customWidth="1" min="6" max="6"/>
  </cols>
  <sheetData>
    <row r="1" ht="28" customHeight="1">
      <c r="A1" s="1" t="inlineStr">
        <is>
          <t>Budget Soll-Ist – Reinigungsfirma</t>
        </is>
      </c>
      <c r="B1" s="32" t="n"/>
      <c r="C1" s="32" t="n"/>
      <c r="D1" s="32" t="n"/>
      <c r="E1" s="32" t="n"/>
      <c r="F1" s="33" t="n"/>
    </row>
    <row r="2">
      <c r="A2" s="2" t="inlineStr">
        <is>
          <t>Jahreskennzahlen</t>
        </is>
      </c>
      <c r="B2" s="2" t="inlineStr"/>
    </row>
    <row r="3">
      <c r="A3" s="3" t="inlineStr">
        <is>
          <t>Auswertungsjahr</t>
        </is>
      </c>
      <c r="B3" s="4">
        <f>Parameter!$B$5</f>
        <v/>
      </c>
    </row>
    <row r="4">
      <c r="A4" s="5" t="inlineStr">
        <is>
          <t>Erfasste Positionen</t>
        </is>
      </c>
      <c r="B4" s="6">
        <f>COUNTIFS('Budgetdaten'!$B$4:$B$103,"&gt;="&amp;DATE($B$3,1,1),'Budgetdaten'!$B$4:$B$103,"&lt;"&amp;DATE($B$3+1,1,1),'Budgetdaten'!$A$4:$A$103,"&lt;&gt;")</f>
        <v/>
      </c>
    </row>
    <row r="5">
      <c r="A5" s="3" t="inlineStr">
        <is>
          <t>Sollbudget</t>
        </is>
      </c>
      <c r="B5" s="7">
        <f>IF(COUNTIFS('Budgetdaten'!$B$4:$B$103,"&gt;="&amp;DATE($B$3,1,1),'Budgetdaten'!$B$4:$B$103,"&lt;"&amp;DATE($B$3+1,1,1),'Budgetdaten'!$I$4:$I$103,"&lt;&gt;")=0,"",SUMIFS('Budgetdaten'!$I$4:$I$103,'Budgetdaten'!$B$4:$B$103,"&gt;="&amp;DATE($B$3,1,1),'Budgetdaten'!$B$4:$B$103,"&lt;"&amp;DATE($B$3+1,1,1)))</f>
        <v/>
      </c>
    </row>
    <row r="6">
      <c r="A6" s="5" t="inlineStr">
        <is>
          <t>Istwert</t>
        </is>
      </c>
      <c r="B6" s="8">
        <f>IF(COUNTIFS('Budgetdaten'!$B$4:$B$103,"&gt;="&amp;DATE($B$3,1,1),'Budgetdaten'!$B$4:$B$103,"&lt;"&amp;DATE($B$3+1,1,1),'Budgetdaten'!$J$4:$J$103,"&lt;&gt;")=0,"",SUMIFS('Budgetdaten'!$J$4:$J$103,'Budgetdaten'!$B$4:$B$103,"&gt;="&amp;DATE($B$3,1,1),'Budgetdaten'!$B$4:$B$103,"&lt;"&amp;DATE($B$3+1,1,1)))</f>
        <v/>
      </c>
    </row>
    <row r="7">
      <c r="A7" s="3" t="inlineStr">
        <is>
          <t>Abweichung Ist – Soll</t>
        </is>
      </c>
      <c r="B7" s="7">
        <f>IF(OR(B5="",B6="",$B$10&gt;0),"",B6-B5)</f>
        <v/>
      </c>
    </row>
    <row r="8">
      <c r="A8" s="5" t="inlineStr">
        <is>
          <t>Abweichung</t>
        </is>
      </c>
      <c r="B8" s="9">
        <f>IFERROR(B7/B5,"")</f>
        <v/>
      </c>
    </row>
    <row r="9">
      <c r="A9" s="3" t="inlineStr">
        <is>
          <t>Manuelle Prüffälle</t>
        </is>
      </c>
      <c r="B9" s="4">
        <f>COUNTIFS('Budgetdaten'!$B$4:$B$103,"&gt;="&amp;DATE($B$3,1,1),'Budgetdaten'!$B$4:$B$103,"&lt;"&amp;DATE($B$3+1,1,1),'Budgetdaten'!$N$4:$N$103,"Manuell prüfen")</f>
        <v/>
      </c>
    </row>
    <row r="10">
      <c r="A10" s="5" t="inlineStr">
        <is>
          <t>Fehlende Betragswerte</t>
        </is>
      </c>
      <c r="B10" s="6">
        <f>COUNTIFS('Budgetdaten'!$B$4:$B$103,"&gt;="&amp;DATE($B$3,1,1),'Budgetdaten'!$B$4:$B$103,"&lt;"&amp;DATE($B$3+1,1,1),'Budgetdaten'!$A$4:$A$103,"&lt;&gt;",'Budgetdaten'!$I$4:$I$103,"")+COUNTIFS('Budgetdaten'!$B$4:$B$103,"&gt;="&amp;DATE($B$3,1,1),'Budgetdaten'!$B$4:$B$103,"&lt;"&amp;DATE($B$3+1,1,1),'Budgetdaten'!$A$4:$A$103,"&lt;&gt;",'Budgetdaten'!$J$4:$J$103,"")</f>
        <v/>
      </c>
    </row>
    <row r="11" ht="34" customHeight="1">
      <c r="A11" s="3" t="inlineStr">
        <is>
          <t>Entscheidungshinweis</t>
        </is>
      </c>
      <c r="B11" s="10">
        <f>IF(B4=0,"Keine Daten",IF(B10&gt;0,"Betragswerte ergänzen",IF(B9&gt;0,"Prüffälle priorisieren",IF(B7&gt;0,"Gesamtüberschreitung prüfen","Im Rahmen der Prüfschwelle"))))</f>
        <v/>
      </c>
    </row>
    <row r="12"/>
    <row r="13">
      <c r="A13" s="11" t="inlineStr">
        <is>
          <t>Monatlicher Soll-Ist-Vergleich</t>
        </is>
      </c>
      <c r="B13" s="11" t="n"/>
      <c r="C13" s="11" t="n"/>
      <c r="D13" s="11" t="n"/>
      <c r="E13" s="11" t="n"/>
      <c r="F13" s="11" t="n"/>
    </row>
    <row r="14">
      <c r="A14" s="2" t="inlineStr">
        <is>
          <t>Monat</t>
        </is>
      </c>
      <c r="B14" s="2" t="inlineStr">
        <is>
          <t>Soll</t>
        </is>
      </c>
      <c r="C14" s="2" t="inlineStr">
        <is>
          <t>Ist</t>
        </is>
      </c>
      <c r="D14" s="2" t="inlineStr">
        <is>
          <t>Abweichung</t>
        </is>
      </c>
      <c r="E14" s="2" t="inlineStr">
        <is>
          <t>Abw. %</t>
        </is>
      </c>
      <c r="F14" s="2" t="inlineStr">
        <is>
          <t>Prüffälle</t>
        </is>
      </c>
    </row>
    <row r="15">
      <c r="A15" s="12">
        <f>DATE($B$3,1,1)</f>
        <v/>
      </c>
      <c r="B15" s="7">
        <f>IF(COUNTIFS('Budgetdaten'!$B$4:$B$103,"&gt;="&amp;$A15,'Budgetdaten'!$B$4:$B$103,"&lt;"&amp;DATE(YEAR($A15),MONTH($A15)+1,1),'Budgetdaten'!$I$4:$I$103,"&lt;&gt;")=0,"",SUMIFS('Budgetdaten'!$I$4:$I$103,'Budgetdaten'!$B$4:$B$103,"&gt;="&amp;$A15,'Budgetdaten'!$B$4:$B$103,"&lt;"&amp;DATE(YEAR($A15),MONTH($A15)+1,1)))</f>
        <v/>
      </c>
      <c r="C15" s="7">
        <f>IF(COUNTIFS('Budgetdaten'!$B$4:$B$103,"&gt;="&amp;$A15,'Budgetdaten'!$B$4:$B$103,"&lt;"&amp;DATE(YEAR($A15),MONTH($A15)+1,1),'Budgetdaten'!$J$4:$J$103,"&lt;&gt;")=0,"",SUMIFS('Budgetdaten'!$J$4:$J$103,'Budgetdaten'!$B$4:$B$103,"&gt;="&amp;$A15,'Budgetdaten'!$B$4:$B$103,"&lt;"&amp;DATE(YEAR($A15),MONTH($A15)+1,1)))</f>
        <v/>
      </c>
      <c r="D15" s="7">
        <f>IF(OR(B15="",C15="",COUNTIFS('Budgetdaten'!$B$4:$B$103,"&gt;="&amp;$A15,'Budgetdaten'!$B$4:$B$103,"&lt;"&amp;DATE(YEAR($A15),MONTH($A15)+1,1),'Budgetdaten'!$A$4:$A$103,"&lt;&gt;")&lt;&gt;COUNTIFS('Budgetdaten'!$B$4:$B$103,"&gt;="&amp;$A15,'Budgetdaten'!$B$4:$B$103,"&lt;"&amp;DATE(YEAR($A15),MONTH($A15)+1,1),'Budgetdaten'!$I$4:$I$103,"&lt;&gt;"),COUNTIFS('Budgetdaten'!$B$4:$B$103,"&gt;="&amp;$A15,'Budgetdaten'!$B$4:$B$103,"&lt;"&amp;DATE(YEAR($A15),MONTH($A15)+1,1),'Budgetdaten'!$A$4:$A$103,"&lt;&gt;")&lt;&gt;COUNTIFS('Budgetdaten'!$B$4:$B$103,"&gt;="&amp;$A15,'Budgetdaten'!$B$4:$B$103,"&lt;"&amp;DATE(YEAR($A15),MONTH($A15)+1,1),'Budgetdaten'!$J$4:$J$103,"&lt;&gt;")),"",C15-B15)</f>
        <v/>
      </c>
      <c r="E15" s="13">
        <f>IFERROR(D15/B15,"")</f>
        <v/>
      </c>
      <c r="F15" s="4">
        <f>IF(COUNTIFS('Budgetdaten'!$B$4:$B$103,"&gt;="&amp;$A15,'Budgetdaten'!$B$4:$B$103,"&lt;"&amp;DATE(YEAR($A15),MONTH($A15)+1,1),'Budgetdaten'!$A$4:$A$103,"&lt;&gt;")=0,"",COUNTIFS('Budgetdaten'!$B$4:$B$103,"&gt;="&amp;$A15,'Budgetdaten'!$B$4:$B$103,"&lt;"&amp;DATE(YEAR($A15),MONTH($A15)+1,1),'Budgetdaten'!$N$4:$N$103,"Manuell prüfen"))</f>
        <v/>
      </c>
    </row>
    <row r="16">
      <c r="A16" s="14">
        <f>DATE($B$3,2,1)</f>
        <v/>
      </c>
      <c r="B16" s="8">
        <f>IF(COUNTIFS('Budgetdaten'!$B$4:$B$103,"&gt;="&amp;$A16,'Budgetdaten'!$B$4:$B$103,"&lt;"&amp;DATE(YEAR($A16),MONTH($A16)+1,1),'Budgetdaten'!$I$4:$I$103,"&lt;&gt;")=0,"",SUMIFS('Budgetdaten'!$I$4:$I$103,'Budgetdaten'!$B$4:$B$103,"&gt;="&amp;$A16,'Budgetdaten'!$B$4:$B$103,"&lt;"&amp;DATE(YEAR($A16),MONTH($A16)+1,1)))</f>
        <v/>
      </c>
      <c r="C16" s="8">
        <f>IF(COUNTIFS('Budgetdaten'!$B$4:$B$103,"&gt;="&amp;$A16,'Budgetdaten'!$B$4:$B$103,"&lt;"&amp;DATE(YEAR($A16),MONTH($A16)+1,1),'Budgetdaten'!$J$4:$J$103,"&lt;&gt;")=0,"",SUMIFS('Budgetdaten'!$J$4:$J$103,'Budgetdaten'!$B$4:$B$103,"&gt;="&amp;$A16,'Budgetdaten'!$B$4:$B$103,"&lt;"&amp;DATE(YEAR($A16),MONTH($A16)+1,1)))</f>
        <v/>
      </c>
      <c r="D16" s="8">
        <f>IF(OR(B16="",C16="",COUNTIFS('Budgetdaten'!$B$4:$B$103,"&gt;="&amp;$A16,'Budgetdaten'!$B$4:$B$103,"&lt;"&amp;DATE(YEAR($A16),MONTH($A16)+1,1),'Budgetdaten'!$A$4:$A$103,"&lt;&gt;")&lt;&gt;COUNTIFS('Budgetdaten'!$B$4:$B$103,"&gt;="&amp;$A16,'Budgetdaten'!$B$4:$B$103,"&lt;"&amp;DATE(YEAR($A16),MONTH($A16)+1,1),'Budgetdaten'!$I$4:$I$103,"&lt;&gt;"),COUNTIFS('Budgetdaten'!$B$4:$B$103,"&gt;="&amp;$A16,'Budgetdaten'!$B$4:$B$103,"&lt;"&amp;DATE(YEAR($A16),MONTH($A16)+1,1),'Budgetdaten'!$A$4:$A$103,"&lt;&gt;")&lt;&gt;COUNTIFS('Budgetdaten'!$B$4:$B$103,"&gt;="&amp;$A16,'Budgetdaten'!$B$4:$B$103,"&lt;"&amp;DATE(YEAR($A16),MONTH($A16)+1,1),'Budgetdaten'!$J$4:$J$103,"&lt;&gt;")),"",C16-B16)</f>
        <v/>
      </c>
      <c r="E16" s="9">
        <f>IFERROR(D16/B16,"")</f>
        <v/>
      </c>
      <c r="F16" s="6">
        <f>IF(COUNTIFS('Budgetdaten'!$B$4:$B$103,"&gt;="&amp;$A16,'Budgetdaten'!$B$4:$B$103,"&lt;"&amp;DATE(YEAR($A16),MONTH($A16)+1,1),'Budgetdaten'!$A$4:$A$103,"&lt;&gt;")=0,"",COUNTIFS('Budgetdaten'!$B$4:$B$103,"&gt;="&amp;$A16,'Budgetdaten'!$B$4:$B$103,"&lt;"&amp;DATE(YEAR($A16),MONTH($A16)+1,1),'Budgetdaten'!$N$4:$N$103,"Manuell prüfen"))</f>
        <v/>
      </c>
    </row>
    <row r="17">
      <c r="A17" s="12">
        <f>DATE($B$3,3,1)</f>
        <v/>
      </c>
      <c r="B17" s="7">
        <f>IF(COUNTIFS('Budgetdaten'!$B$4:$B$103,"&gt;="&amp;$A17,'Budgetdaten'!$B$4:$B$103,"&lt;"&amp;DATE(YEAR($A17),MONTH($A17)+1,1),'Budgetdaten'!$I$4:$I$103,"&lt;&gt;")=0,"",SUMIFS('Budgetdaten'!$I$4:$I$103,'Budgetdaten'!$B$4:$B$103,"&gt;="&amp;$A17,'Budgetdaten'!$B$4:$B$103,"&lt;"&amp;DATE(YEAR($A17),MONTH($A17)+1,1)))</f>
        <v/>
      </c>
      <c r="C17" s="7">
        <f>IF(COUNTIFS('Budgetdaten'!$B$4:$B$103,"&gt;="&amp;$A17,'Budgetdaten'!$B$4:$B$103,"&lt;"&amp;DATE(YEAR($A17),MONTH($A17)+1,1),'Budgetdaten'!$J$4:$J$103,"&lt;&gt;")=0,"",SUMIFS('Budgetdaten'!$J$4:$J$103,'Budgetdaten'!$B$4:$B$103,"&gt;="&amp;$A17,'Budgetdaten'!$B$4:$B$103,"&lt;"&amp;DATE(YEAR($A17),MONTH($A17)+1,1)))</f>
        <v/>
      </c>
      <c r="D17" s="7">
        <f>IF(OR(B17="",C17="",COUNTIFS('Budgetdaten'!$B$4:$B$103,"&gt;="&amp;$A17,'Budgetdaten'!$B$4:$B$103,"&lt;"&amp;DATE(YEAR($A17),MONTH($A17)+1,1),'Budgetdaten'!$A$4:$A$103,"&lt;&gt;")&lt;&gt;COUNTIFS('Budgetdaten'!$B$4:$B$103,"&gt;="&amp;$A17,'Budgetdaten'!$B$4:$B$103,"&lt;"&amp;DATE(YEAR($A17),MONTH($A17)+1,1),'Budgetdaten'!$I$4:$I$103,"&lt;&gt;"),COUNTIFS('Budgetdaten'!$B$4:$B$103,"&gt;="&amp;$A17,'Budgetdaten'!$B$4:$B$103,"&lt;"&amp;DATE(YEAR($A17),MONTH($A17)+1,1),'Budgetdaten'!$A$4:$A$103,"&lt;&gt;")&lt;&gt;COUNTIFS('Budgetdaten'!$B$4:$B$103,"&gt;="&amp;$A17,'Budgetdaten'!$B$4:$B$103,"&lt;"&amp;DATE(YEAR($A17),MONTH($A17)+1,1),'Budgetdaten'!$J$4:$J$103,"&lt;&gt;")),"",C17-B17)</f>
        <v/>
      </c>
      <c r="E17" s="13">
        <f>IFERROR(D17/B17,"")</f>
        <v/>
      </c>
      <c r="F17" s="4">
        <f>IF(COUNTIFS('Budgetdaten'!$B$4:$B$103,"&gt;="&amp;$A17,'Budgetdaten'!$B$4:$B$103,"&lt;"&amp;DATE(YEAR($A17),MONTH($A17)+1,1),'Budgetdaten'!$A$4:$A$103,"&lt;&gt;")=0,"",COUNTIFS('Budgetdaten'!$B$4:$B$103,"&gt;="&amp;$A17,'Budgetdaten'!$B$4:$B$103,"&lt;"&amp;DATE(YEAR($A17),MONTH($A17)+1,1),'Budgetdaten'!$N$4:$N$103,"Manuell prüfen"))</f>
        <v/>
      </c>
    </row>
    <row r="18">
      <c r="A18" s="14">
        <f>DATE($B$3,4,1)</f>
        <v/>
      </c>
      <c r="B18" s="8">
        <f>IF(COUNTIFS('Budgetdaten'!$B$4:$B$103,"&gt;="&amp;$A18,'Budgetdaten'!$B$4:$B$103,"&lt;"&amp;DATE(YEAR($A18),MONTH($A18)+1,1),'Budgetdaten'!$I$4:$I$103,"&lt;&gt;")=0,"",SUMIFS('Budgetdaten'!$I$4:$I$103,'Budgetdaten'!$B$4:$B$103,"&gt;="&amp;$A18,'Budgetdaten'!$B$4:$B$103,"&lt;"&amp;DATE(YEAR($A18),MONTH($A18)+1,1)))</f>
        <v/>
      </c>
      <c r="C18" s="8">
        <f>IF(COUNTIFS('Budgetdaten'!$B$4:$B$103,"&gt;="&amp;$A18,'Budgetdaten'!$B$4:$B$103,"&lt;"&amp;DATE(YEAR($A18),MONTH($A18)+1,1),'Budgetdaten'!$J$4:$J$103,"&lt;&gt;")=0,"",SUMIFS('Budgetdaten'!$J$4:$J$103,'Budgetdaten'!$B$4:$B$103,"&gt;="&amp;$A18,'Budgetdaten'!$B$4:$B$103,"&lt;"&amp;DATE(YEAR($A18),MONTH($A18)+1,1)))</f>
        <v/>
      </c>
      <c r="D18" s="8">
        <f>IF(OR(B18="",C18="",COUNTIFS('Budgetdaten'!$B$4:$B$103,"&gt;="&amp;$A18,'Budgetdaten'!$B$4:$B$103,"&lt;"&amp;DATE(YEAR($A18),MONTH($A18)+1,1),'Budgetdaten'!$A$4:$A$103,"&lt;&gt;")&lt;&gt;COUNTIFS('Budgetdaten'!$B$4:$B$103,"&gt;="&amp;$A18,'Budgetdaten'!$B$4:$B$103,"&lt;"&amp;DATE(YEAR($A18),MONTH($A18)+1,1),'Budgetdaten'!$I$4:$I$103,"&lt;&gt;"),COUNTIFS('Budgetdaten'!$B$4:$B$103,"&gt;="&amp;$A18,'Budgetdaten'!$B$4:$B$103,"&lt;"&amp;DATE(YEAR($A18),MONTH($A18)+1,1),'Budgetdaten'!$A$4:$A$103,"&lt;&gt;")&lt;&gt;COUNTIFS('Budgetdaten'!$B$4:$B$103,"&gt;="&amp;$A18,'Budgetdaten'!$B$4:$B$103,"&lt;"&amp;DATE(YEAR($A18),MONTH($A18)+1,1),'Budgetdaten'!$J$4:$J$103,"&lt;&gt;")),"",C18-B18)</f>
        <v/>
      </c>
      <c r="E18" s="9">
        <f>IFERROR(D18/B18,"")</f>
        <v/>
      </c>
      <c r="F18" s="6">
        <f>IF(COUNTIFS('Budgetdaten'!$B$4:$B$103,"&gt;="&amp;$A18,'Budgetdaten'!$B$4:$B$103,"&lt;"&amp;DATE(YEAR($A18),MONTH($A18)+1,1),'Budgetdaten'!$A$4:$A$103,"&lt;&gt;")=0,"",COUNTIFS('Budgetdaten'!$B$4:$B$103,"&gt;="&amp;$A18,'Budgetdaten'!$B$4:$B$103,"&lt;"&amp;DATE(YEAR($A18),MONTH($A18)+1,1),'Budgetdaten'!$N$4:$N$103,"Manuell prüfen"))</f>
        <v/>
      </c>
    </row>
    <row r="19">
      <c r="A19" s="12">
        <f>DATE($B$3,5,1)</f>
        <v/>
      </c>
      <c r="B19" s="7">
        <f>IF(COUNTIFS('Budgetdaten'!$B$4:$B$103,"&gt;="&amp;$A19,'Budgetdaten'!$B$4:$B$103,"&lt;"&amp;DATE(YEAR($A19),MONTH($A19)+1,1),'Budgetdaten'!$I$4:$I$103,"&lt;&gt;")=0,"",SUMIFS('Budgetdaten'!$I$4:$I$103,'Budgetdaten'!$B$4:$B$103,"&gt;="&amp;$A19,'Budgetdaten'!$B$4:$B$103,"&lt;"&amp;DATE(YEAR($A19),MONTH($A19)+1,1)))</f>
        <v/>
      </c>
      <c r="C19" s="7">
        <f>IF(COUNTIFS('Budgetdaten'!$B$4:$B$103,"&gt;="&amp;$A19,'Budgetdaten'!$B$4:$B$103,"&lt;"&amp;DATE(YEAR($A19),MONTH($A19)+1,1),'Budgetdaten'!$J$4:$J$103,"&lt;&gt;")=0,"",SUMIFS('Budgetdaten'!$J$4:$J$103,'Budgetdaten'!$B$4:$B$103,"&gt;="&amp;$A19,'Budgetdaten'!$B$4:$B$103,"&lt;"&amp;DATE(YEAR($A19),MONTH($A19)+1,1)))</f>
        <v/>
      </c>
      <c r="D19" s="7">
        <f>IF(OR(B19="",C19="",COUNTIFS('Budgetdaten'!$B$4:$B$103,"&gt;="&amp;$A19,'Budgetdaten'!$B$4:$B$103,"&lt;"&amp;DATE(YEAR($A19),MONTH($A19)+1,1),'Budgetdaten'!$A$4:$A$103,"&lt;&gt;")&lt;&gt;COUNTIFS('Budgetdaten'!$B$4:$B$103,"&gt;="&amp;$A19,'Budgetdaten'!$B$4:$B$103,"&lt;"&amp;DATE(YEAR($A19),MONTH($A19)+1,1),'Budgetdaten'!$I$4:$I$103,"&lt;&gt;"),COUNTIFS('Budgetdaten'!$B$4:$B$103,"&gt;="&amp;$A19,'Budgetdaten'!$B$4:$B$103,"&lt;"&amp;DATE(YEAR($A19),MONTH($A19)+1,1),'Budgetdaten'!$A$4:$A$103,"&lt;&gt;")&lt;&gt;COUNTIFS('Budgetdaten'!$B$4:$B$103,"&gt;="&amp;$A19,'Budgetdaten'!$B$4:$B$103,"&lt;"&amp;DATE(YEAR($A19),MONTH($A19)+1,1),'Budgetdaten'!$J$4:$J$103,"&lt;&gt;")),"",C19-B19)</f>
        <v/>
      </c>
      <c r="E19" s="13">
        <f>IFERROR(D19/B19,"")</f>
        <v/>
      </c>
      <c r="F19" s="4">
        <f>IF(COUNTIFS('Budgetdaten'!$B$4:$B$103,"&gt;="&amp;$A19,'Budgetdaten'!$B$4:$B$103,"&lt;"&amp;DATE(YEAR($A19),MONTH($A19)+1,1),'Budgetdaten'!$A$4:$A$103,"&lt;&gt;")=0,"",COUNTIFS('Budgetdaten'!$B$4:$B$103,"&gt;="&amp;$A19,'Budgetdaten'!$B$4:$B$103,"&lt;"&amp;DATE(YEAR($A19),MONTH($A19)+1,1),'Budgetdaten'!$N$4:$N$103,"Manuell prüfen"))</f>
        <v/>
      </c>
    </row>
    <row r="20">
      <c r="A20" s="14">
        <f>DATE($B$3,6,1)</f>
        <v/>
      </c>
      <c r="B20" s="8">
        <f>IF(COUNTIFS('Budgetdaten'!$B$4:$B$103,"&gt;="&amp;$A20,'Budgetdaten'!$B$4:$B$103,"&lt;"&amp;DATE(YEAR($A20),MONTH($A20)+1,1),'Budgetdaten'!$I$4:$I$103,"&lt;&gt;")=0,"",SUMIFS('Budgetdaten'!$I$4:$I$103,'Budgetdaten'!$B$4:$B$103,"&gt;="&amp;$A20,'Budgetdaten'!$B$4:$B$103,"&lt;"&amp;DATE(YEAR($A20),MONTH($A20)+1,1)))</f>
        <v/>
      </c>
      <c r="C20" s="8">
        <f>IF(COUNTIFS('Budgetdaten'!$B$4:$B$103,"&gt;="&amp;$A20,'Budgetdaten'!$B$4:$B$103,"&lt;"&amp;DATE(YEAR($A20),MONTH($A20)+1,1),'Budgetdaten'!$J$4:$J$103,"&lt;&gt;")=0,"",SUMIFS('Budgetdaten'!$J$4:$J$103,'Budgetdaten'!$B$4:$B$103,"&gt;="&amp;$A20,'Budgetdaten'!$B$4:$B$103,"&lt;"&amp;DATE(YEAR($A20),MONTH($A20)+1,1)))</f>
        <v/>
      </c>
      <c r="D20" s="8">
        <f>IF(OR(B20="",C20="",COUNTIFS('Budgetdaten'!$B$4:$B$103,"&gt;="&amp;$A20,'Budgetdaten'!$B$4:$B$103,"&lt;"&amp;DATE(YEAR($A20),MONTH($A20)+1,1),'Budgetdaten'!$A$4:$A$103,"&lt;&gt;")&lt;&gt;COUNTIFS('Budgetdaten'!$B$4:$B$103,"&gt;="&amp;$A20,'Budgetdaten'!$B$4:$B$103,"&lt;"&amp;DATE(YEAR($A20),MONTH($A20)+1,1),'Budgetdaten'!$I$4:$I$103,"&lt;&gt;"),COUNTIFS('Budgetdaten'!$B$4:$B$103,"&gt;="&amp;$A20,'Budgetdaten'!$B$4:$B$103,"&lt;"&amp;DATE(YEAR($A20),MONTH($A20)+1,1),'Budgetdaten'!$A$4:$A$103,"&lt;&gt;")&lt;&gt;COUNTIFS('Budgetdaten'!$B$4:$B$103,"&gt;="&amp;$A20,'Budgetdaten'!$B$4:$B$103,"&lt;"&amp;DATE(YEAR($A20),MONTH($A20)+1,1),'Budgetdaten'!$J$4:$J$103,"&lt;&gt;")),"",C20-B20)</f>
        <v/>
      </c>
      <c r="E20" s="9">
        <f>IFERROR(D20/B20,"")</f>
        <v/>
      </c>
      <c r="F20" s="6">
        <f>IF(COUNTIFS('Budgetdaten'!$B$4:$B$103,"&gt;="&amp;$A20,'Budgetdaten'!$B$4:$B$103,"&lt;"&amp;DATE(YEAR($A20),MONTH($A20)+1,1),'Budgetdaten'!$A$4:$A$103,"&lt;&gt;")=0,"",COUNTIFS('Budgetdaten'!$B$4:$B$103,"&gt;="&amp;$A20,'Budgetdaten'!$B$4:$B$103,"&lt;"&amp;DATE(YEAR($A20),MONTH($A20)+1,1),'Budgetdaten'!$N$4:$N$103,"Manuell prüfen"))</f>
        <v/>
      </c>
    </row>
    <row r="21">
      <c r="A21" s="12">
        <f>DATE($B$3,7,1)</f>
        <v/>
      </c>
      <c r="B21" s="7">
        <f>IF(COUNTIFS('Budgetdaten'!$B$4:$B$103,"&gt;="&amp;$A21,'Budgetdaten'!$B$4:$B$103,"&lt;"&amp;DATE(YEAR($A21),MONTH($A21)+1,1),'Budgetdaten'!$I$4:$I$103,"&lt;&gt;")=0,"",SUMIFS('Budgetdaten'!$I$4:$I$103,'Budgetdaten'!$B$4:$B$103,"&gt;="&amp;$A21,'Budgetdaten'!$B$4:$B$103,"&lt;"&amp;DATE(YEAR($A21),MONTH($A21)+1,1)))</f>
        <v/>
      </c>
      <c r="C21" s="7">
        <f>IF(COUNTIFS('Budgetdaten'!$B$4:$B$103,"&gt;="&amp;$A21,'Budgetdaten'!$B$4:$B$103,"&lt;"&amp;DATE(YEAR($A21),MONTH($A21)+1,1),'Budgetdaten'!$J$4:$J$103,"&lt;&gt;")=0,"",SUMIFS('Budgetdaten'!$J$4:$J$103,'Budgetdaten'!$B$4:$B$103,"&gt;="&amp;$A21,'Budgetdaten'!$B$4:$B$103,"&lt;"&amp;DATE(YEAR($A21),MONTH($A21)+1,1)))</f>
        <v/>
      </c>
      <c r="D21" s="7">
        <f>IF(OR(B21="",C21="",COUNTIFS('Budgetdaten'!$B$4:$B$103,"&gt;="&amp;$A21,'Budgetdaten'!$B$4:$B$103,"&lt;"&amp;DATE(YEAR($A21),MONTH($A21)+1,1),'Budgetdaten'!$A$4:$A$103,"&lt;&gt;")&lt;&gt;COUNTIFS('Budgetdaten'!$B$4:$B$103,"&gt;="&amp;$A21,'Budgetdaten'!$B$4:$B$103,"&lt;"&amp;DATE(YEAR($A21),MONTH($A21)+1,1),'Budgetdaten'!$I$4:$I$103,"&lt;&gt;"),COUNTIFS('Budgetdaten'!$B$4:$B$103,"&gt;="&amp;$A21,'Budgetdaten'!$B$4:$B$103,"&lt;"&amp;DATE(YEAR($A21),MONTH($A21)+1,1),'Budgetdaten'!$A$4:$A$103,"&lt;&gt;")&lt;&gt;COUNTIFS('Budgetdaten'!$B$4:$B$103,"&gt;="&amp;$A21,'Budgetdaten'!$B$4:$B$103,"&lt;"&amp;DATE(YEAR($A21),MONTH($A21)+1,1),'Budgetdaten'!$J$4:$J$103,"&lt;&gt;")),"",C21-B21)</f>
        <v/>
      </c>
      <c r="E21" s="13">
        <f>IFERROR(D21/B21,"")</f>
        <v/>
      </c>
      <c r="F21" s="4">
        <f>IF(COUNTIFS('Budgetdaten'!$B$4:$B$103,"&gt;="&amp;$A21,'Budgetdaten'!$B$4:$B$103,"&lt;"&amp;DATE(YEAR($A21),MONTH($A21)+1,1),'Budgetdaten'!$A$4:$A$103,"&lt;&gt;")=0,"",COUNTIFS('Budgetdaten'!$B$4:$B$103,"&gt;="&amp;$A21,'Budgetdaten'!$B$4:$B$103,"&lt;"&amp;DATE(YEAR($A21),MONTH($A21)+1,1),'Budgetdaten'!$N$4:$N$103,"Manuell prüfen"))</f>
        <v/>
      </c>
    </row>
    <row r="22">
      <c r="A22" s="14">
        <f>DATE($B$3,8,1)</f>
        <v/>
      </c>
      <c r="B22" s="8">
        <f>IF(COUNTIFS('Budgetdaten'!$B$4:$B$103,"&gt;="&amp;$A22,'Budgetdaten'!$B$4:$B$103,"&lt;"&amp;DATE(YEAR($A22),MONTH($A22)+1,1),'Budgetdaten'!$I$4:$I$103,"&lt;&gt;")=0,"",SUMIFS('Budgetdaten'!$I$4:$I$103,'Budgetdaten'!$B$4:$B$103,"&gt;="&amp;$A22,'Budgetdaten'!$B$4:$B$103,"&lt;"&amp;DATE(YEAR($A22),MONTH($A22)+1,1)))</f>
        <v/>
      </c>
      <c r="C22" s="8">
        <f>IF(COUNTIFS('Budgetdaten'!$B$4:$B$103,"&gt;="&amp;$A22,'Budgetdaten'!$B$4:$B$103,"&lt;"&amp;DATE(YEAR($A22),MONTH($A22)+1,1),'Budgetdaten'!$J$4:$J$103,"&lt;&gt;")=0,"",SUMIFS('Budgetdaten'!$J$4:$J$103,'Budgetdaten'!$B$4:$B$103,"&gt;="&amp;$A22,'Budgetdaten'!$B$4:$B$103,"&lt;"&amp;DATE(YEAR($A22),MONTH($A22)+1,1)))</f>
        <v/>
      </c>
      <c r="D22" s="8">
        <f>IF(OR(B22="",C22="",COUNTIFS('Budgetdaten'!$B$4:$B$103,"&gt;="&amp;$A22,'Budgetdaten'!$B$4:$B$103,"&lt;"&amp;DATE(YEAR($A22),MONTH($A22)+1,1),'Budgetdaten'!$A$4:$A$103,"&lt;&gt;")&lt;&gt;COUNTIFS('Budgetdaten'!$B$4:$B$103,"&gt;="&amp;$A22,'Budgetdaten'!$B$4:$B$103,"&lt;"&amp;DATE(YEAR($A22),MONTH($A22)+1,1),'Budgetdaten'!$I$4:$I$103,"&lt;&gt;"),COUNTIFS('Budgetdaten'!$B$4:$B$103,"&gt;="&amp;$A22,'Budgetdaten'!$B$4:$B$103,"&lt;"&amp;DATE(YEAR($A22),MONTH($A22)+1,1),'Budgetdaten'!$A$4:$A$103,"&lt;&gt;")&lt;&gt;COUNTIFS('Budgetdaten'!$B$4:$B$103,"&gt;="&amp;$A22,'Budgetdaten'!$B$4:$B$103,"&lt;"&amp;DATE(YEAR($A22),MONTH($A22)+1,1),'Budgetdaten'!$J$4:$J$103,"&lt;&gt;")),"",C22-B22)</f>
        <v/>
      </c>
      <c r="E22" s="9">
        <f>IFERROR(D22/B22,"")</f>
        <v/>
      </c>
      <c r="F22" s="6">
        <f>IF(COUNTIFS('Budgetdaten'!$B$4:$B$103,"&gt;="&amp;$A22,'Budgetdaten'!$B$4:$B$103,"&lt;"&amp;DATE(YEAR($A22),MONTH($A22)+1,1),'Budgetdaten'!$A$4:$A$103,"&lt;&gt;")=0,"",COUNTIFS('Budgetdaten'!$B$4:$B$103,"&gt;="&amp;$A22,'Budgetdaten'!$B$4:$B$103,"&lt;"&amp;DATE(YEAR($A22),MONTH($A22)+1,1),'Budgetdaten'!$N$4:$N$103,"Manuell prüfen"))</f>
        <v/>
      </c>
    </row>
    <row r="23">
      <c r="A23" s="12">
        <f>DATE($B$3,9,1)</f>
        <v/>
      </c>
      <c r="B23" s="7">
        <f>IF(COUNTIFS('Budgetdaten'!$B$4:$B$103,"&gt;="&amp;$A23,'Budgetdaten'!$B$4:$B$103,"&lt;"&amp;DATE(YEAR($A23),MONTH($A23)+1,1),'Budgetdaten'!$I$4:$I$103,"&lt;&gt;")=0,"",SUMIFS('Budgetdaten'!$I$4:$I$103,'Budgetdaten'!$B$4:$B$103,"&gt;="&amp;$A23,'Budgetdaten'!$B$4:$B$103,"&lt;"&amp;DATE(YEAR($A23),MONTH($A23)+1,1)))</f>
        <v/>
      </c>
      <c r="C23" s="7">
        <f>IF(COUNTIFS('Budgetdaten'!$B$4:$B$103,"&gt;="&amp;$A23,'Budgetdaten'!$B$4:$B$103,"&lt;"&amp;DATE(YEAR($A23),MONTH($A23)+1,1),'Budgetdaten'!$J$4:$J$103,"&lt;&gt;")=0,"",SUMIFS('Budgetdaten'!$J$4:$J$103,'Budgetdaten'!$B$4:$B$103,"&gt;="&amp;$A23,'Budgetdaten'!$B$4:$B$103,"&lt;"&amp;DATE(YEAR($A23),MONTH($A23)+1,1)))</f>
        <v/>
      </c>
      <c r="D23" s="7">
        <f>IF(OR(B23="",C23="",COUNTIFS('Budgetdaten'!$B$4:$B$103,"&gt;="&amp;$A23,'Budgetdaten'!$B$4:$B$103,"&lt;"&amp;DATE(YEAR($A23),MONTH($A23)+1,1),'Budgetdaten'!$A$4:$A$103,"&lt;&gt;")&lt;&gt;COUNTIFS('Budgetdaten'!$B$4:$B$103,"&gt;="&amp;$A23,'Budgetdaten'!$B$4:$B$103,"&lt;"&amp;DATE(YEAR($A23),MONTH($A23)+1,1),'Budgetdaten'!$I$4:$I$103,"&lt;&gt;"),COUNTIFS('Budgetdaten'!$B$4:$B$103,"&gt;="&amp;$A23,'Budgetdaten'!$B$4:$B$103,"&lt;"&amp;DATE(YEAR($A23),MONTH($A23)+1,1),'Budgetdaten'!$A$4:$A$103,"&lt;&gt;")&lt;&gt;COUNTIFS('Budgetdaten'!$B$4:$B$103,"&gt;="&amp;$A23,'Budgetdaten'!$B$4:$B$103,"&lt;"&amp;DATE(YEAR($A23),MONTH($A23)+1,1),'Budgetdaten'!$J$4:$J$103,"&lt;&gt;")),"",C23-B23)</f>
        <v/>
      </c>
      <c r="E23" s="13">
        <f>IFERROR(D23/B23,"")</f>
        <v/>
      </c>
      <c r="F23" s="4">
        <f>IF(COUNTIFS('Budgetdaten'!$B$4:$B$103,"&gt;="&amp;$A23,'Budgetdaten'!$B$4:$B$103,"&lt;"&amp;DATE(YEAR($A23),MONTH($A23)+1,1),'Budgetdaten'!$A$4:$A$103,"&lt;&gt;")=0,"",COUNTIFS('Budgetdaten'!$B$4:$B$103,"&gt;="&amp;$A23,'Budgetdaten'!$B$4:$B$103,"&lt;"&amp;DATE(YEAR($A23),MONTH($A23)+1,1),'Budgetdaten'!$N$4:$N$103,"Manuell prüfen"))</f>
        <v/>
      </c>
    </row>
    <row r="24">
      <c r="A24" s="14">
        <f>DATE($B$3,10,1)</f>
        <v/>
      </c>
      <c r="B24" s="8">
        <f>IF(COUNTIFS('Budgetdaten'!$B$4:$B$103,"&gt;="&amp;$A24,'Budgetdaten'!$B$4:$B$103,"&lt;"&amp;DATE(YEAR($A24),MONTH($A24)+1,1),'Budgetdaten'!$I$4:$I$103,"&lt;&gt;")=0,"",SUMIFS('Budgetdaten'!$I$4:$I$103,'Budgetdaten'!$B$4:$B$103,"&gt;="&amp;$A24,'Budgetdaten'!$B$4:$B$103,"&lt;"&amp;DATE(YEAR($A24),MONTH($A24)+1,1)))</f>
        <v/>
      </c>
      <c r="C24" s="8">
        <f>IF(COUNTIFS('Budgetdaten'!$B$4:$B$103,"&gt;="&amp;$A24,'Budgetdaten'!$B$4:$B$103,"&lt;"&amp;DATE(YEAR($A24),MONTH($A24)+1,1),'Budgetdaten'!$J$4:$J$103,"&lt;&gt;")=0,"",SUMIFS('Budgetdaten'!$J$4:$J$103,'Budgetdaten'!$B$4:$B$103,"&gt;="&amp;$A24,'Budgetdaten'!$B$4:$B$103,"&lt;"&amp;DATE(YEAR($A24),MONTH($A24)+1,1)))</f>
        <v/>
      </c>
      <c r="D24" s="8">
        <f>IF(OR(B24="",C24="",COUNTIFS('Budgetdaten'!$B$4:$B$103,"&gt;="&amp;$A24,'Budgetdaten'!$B$4:$B$103,"&lt;"&amp;DATE(YEAR($A24),MONTH($A24)+1,1),'Budgetdaten'!$A$4:$A$103,"&lt;&gt;")&lt;&gt;COUNTIFS('Budgetdaten'!$B$4:$B$103,"&gt;="&amp;$A24,'Budgetdaten'!$B$4:$B$103,"&lt;"&amp;DATE(YEAR($A24),MONTH($A24)+1,1),'Budgetdaten'!$I$4:$I$103,"&lt;&gt;"),COUNTIFS('Budgetdaten'!$B$4:$B$103,"&gt;="&amp;$A24,'Budgetdaten'!$B$4:$B$103,"&lt;"&amp;DATE(YEAR($A24),MONTH($A24)+1,1),'Budgetdaten'!$A$4:$A$103,"&lt;&gt;")&lt;&gt;COUNTIFS('Budgetdaten'!$B$4:$B$103,"&gt;="&amp;$A24,'Budgetdaten'!$B$4:$B$103,"&lt;"&amp;DATE(YEAR($A24),MONTH($A24)+1,1),'Budgetdaten'!$J$4:$J$103,"&lt;&gt;")),"",C24-B24)</f>
        <v/>
      </c>
      <c r="E24" s="9">
        <f>IFERROR(D24/B24,"")</f>
        <v/>
      </c>
      <c r="F24" s="6">
        <f>IF(COUNTIFS('Budgetdaten'!$B$4:$B$103,"&gt;="&amp;$A24,'Budgetdaten'!$B$4:$B$103,"&lt;"&amp;DATE(YEAR($A24),MONTH($A24)+1,1),'Budgetdaten'!$A$4:$A$103,"&lt;&gt;")=0,"",COUNTIFS('Budgetdaten'!$B$4:$B$103,"&gt;="&amp;$A24,'Budgetdaten'!$B$4:$B$103,"&lt;"&amp;DATE(YEAR($A24),MONTH($A24)+1,1),'Budgetdaten'!$N$4:$N$103,"Manuell prüfen"))</f>
        <v/>
      </c>
    </row>
    <row r="25">
      <c r="A25" s="12">
        <f>DATE($B$3,11,1)</f>
        <v/>
      </c>
      <c r="B25" s="7">
        <f>IF(COUNTIFS('Budgetdaten'!$B$4:$B$103,"&gt;="&amp;$A25,'Budgetdaten'!$B$4:$B$103,"&lt;"&amp;DATE(YEAR($A25),MONTH($A25)+1,1),'Budgetdaten'!$I$4:$I$103,"&lt;&gt;")=0,"",SUMIFS('Budgetdaten'!$I$4:$I$103,'Budgetdaten'!$B$4:$B$103,"&gt;="&amp;$A25,'Budgetdaten'!$B$4:$B$103,"&lt;"&amp;DATE(YEAR($A25),MONTH($A25)+1,1)))</f>
        <v/>
      </c>
      <c r="C25" s="7">
        <f>IF(COUNTIFS('Budgetdaten'!$B$4:$B$103,"&gt;="&amp;$A25,'Budgetdaten'!$B$4:$B$103,"&lt;"&amp;DATE(YEAR($A25),MONTH($A25)+1,1),'Budgetdaten'!$J$4:$J$103,"&lt;&gt;")=0,"",SUMIFS('Budgetdaten'!$J$4:$J$103,'Budgetdaten'!$B$4:$B$103,"&gt;="&amp;$A25,'Budgetdaten'!$B$4:$B$103,"&lt;"&amp;DATE(YEAR($A25),MONTH($A25)+1,1)))</f>
        <v/>
      </c>
      <c r="D25" s="7">
        <f>IF(OR(B25="",C25="",COUNTIFS('Budgetdaten'!$B$4:$B$103,"&gt;="&amp;$A25,'Budgetdaten'!$B$4:$B$103,"&lt;"&amp;DATE(YEAR($A25),MONTH($A25)+1,1),'Budgetdaten'!$A$4:$A$103,"&lt;&gt;")&lt;&gt;COUNTIFS('Budgetdaten'!$B$4:$B$103,"&gt;="&amp;$A25,'Budgetdaten'!$B$4:$B$103,"&lt;"&amp;DATE(YEAR($A25),MONTH($A25)+1,1),'Budgetdaten'!$I$4:$I$103,"&lt;&gt;"),COUNTIFS('Budgetdaten'!$B$4:$B$103,"&gt;="&amp;$A25,'Budgetdaten'!$B$4:$B$103,"&lt;"&amp;DATE(YEAR($A25),MONTH($A25)+1,1),'Budgetdaten'!$A$4:$A$103,"&lt;&gt;")&lt;&gt;COUNTIFS('Budgetdaten'!$B$4:$B$103,"&gt;="&amp;$A25,'Budgetdaten'!$B$4:$B$103,"&lt;"&amp;DATE(YEAR($A25),MONTH($A25)+1,1),'Budgetdaten'!$J$4:$J$103,"&lt;&gt;")),"",C25-B25)</f>
        <v/>
      </c>
      <c r="E25" s="13">
        <f>IFERROR(D25/B25,"")</f>
        <v/>
      </c>
      <c r="F25" s="4">
        <f>IF(COUNTIFS('Budgetdaten'!$B$4:$B$103,"&gt;="&amp;$A25,'Budgetdaten'!$B$4:$B$103,"&lt;"&amp;DATE(YEAR($A25),MONTH($A25)+1,1),'Budgetdaten'!$A$4:$A$103,"&lt;&gt;")=0,"",COUNTIFS('Budgetdaten'!$B$4:$B$103,"&gt;="&amp;$A25,'Budgetdaten'!$B$4:$B$103,"&lt;"&amp;DATE(YEAR($A25),MONTH($A25)+1,1),'Budgetdaten'!$N$4:$N$103,"Manuell prüfen"))</f>
        <v/>
      </c>
    </row>
    <row r="26">
      <c r="A26" s="14">
        <f>DATE($B$3,12,1)</f>
        <v/>
      </c>
      <c r="B26" s="8">
        <f>IF(COUNTIFS('Budgetdaten'!$B$4:$B$103,"&gt;="&amp;$A26,'Budgetdaten'!$B$4:$B$103,"&lt;"&amp;DATE(YEAR($A26),MONTH($A26)+1,1),'Budgetdaten'!$I$4:$I$103,"&lt;&gt;")=0,"",SUMIFS('Budgetdaten'!$I$4:$I$103,'Budgetdaten'!$B$4:$B$103,"&gt;="&amp;$A26,'Budgetdaten'!$B$4:$B$103,"&lt;"&amp;DATE(YEAR($A26),MONTH($A26)+1,1)))</f>
        <v/>
      </c>
      <c r="C26" s="8">
        <f>IF(COUNTIFS('Budgetdaten'!$B$4:$B$103,"&gt;="&amp;$A26,'Budgetdaten'!$B$4:$B$103,"&lt;"&amp;DATE(YEAR($A26),MONTH($A26)+1,1),'Budgetdaten'!$J$4:$J$103,"&lt;&gt;")=0,"",SUMIFS('Budgetdaten'!$J$4:$J$103,'Budgetdaten'!$B$4:$B$103,"&gt;="&amp;$A26,'Budgetdaten'!$B$4:$B$103,"&lt;"&amp;DATE(YEAR($A26),MONTH($A26)+1,1)))</f>
        <v/>
      </c>
      <c r="D26" s="8">
        <f>IF(OR(B26="",C26="",COUNTIFS('Budgetdaten'!$B$4:$B$103,"&gt;="&amp;$A26,'Budgetdaten'!$B$4:$B$103,"&lt;"&amp;DATE(YEAR($A26),MONTH($A26)+1,1),'Budgetdaten'!$A$4:$A$103,"&lt;&gt;")&lt;&gt;COUNTIFS('Budgetdaten'!$B$4:$B$103,"&gt;="&amp;$A26,'Budgetdaten'!$B$4:$B$103,"&lt;"&amp;DATE(YEAR($A26),MONTH($A26)+1,1),'Budgetdaten'!$I$4:$I$103,"&lt;&gt;"),COUNTIFS('Budgetdaten'!$B$4:$B$103,"&gt;="&amp;$A26,'Budgetdaten'!$B$4:$B$103,"&lt;"&amp;DATE(YEAR($A26),MONTH($A26)+1,1),'Budgetdaten'!$A$4:$A$103,"&lt;&gt;")&lt;&gt;COUNTIFS('Budgetdaten'!$B$4:$B$103,"&gt;="&amp;$A26,'Budgetdaten'!$B$4:$B$103,"&lt;"&amp;DATE(YEAR($A26),MONTH($A26)+1,1),'Budgetdaten'!$J$4:$J$103,"&lt;&gt;")),"",C26-B26)</f>
        <v/>
      </c>
      <c r="E26" s="9">
        <f>IFERROR(D26/B26,"")</f>
        <v/>
      </c>
      <c r="F26" s="6">
        <f>IF(COUNTIFS('Budgetdaten'!$B$4:$B$103,"&gt;="&amp;$A26,'Budgetdaten'!$B$4:$B$103,"&lt;"&amp;DATE(YEAR($A26),MONTH($A26)+1,1),'Budgetdaten'!$A$4:$A$103,"&lt;&gt;")=0,"",COUNTIFS('Budgetdaten'!$B$4:$B$103,"&gt;="&amp;$A26,'Budgetdaten'!$B$4:$B$103,"&lt;"&amp;DATE(YEAR($A26),MONTH($A26)+1,1),'Budgetdaten'!$N$4:$N$103,"Manuell prüfen"))</f>
        <v/>
      </c>
    </row>
  </sheetData>
  <mergeCells count="1">
    <mergeCell ref="A1:F1"/>
  </mergeCells>
  <conditionalFormatting sqref="B7:B8">
    <cfRule type="expression" priority="1" dxfId="0">
      <formula>AND(ISNUMBER(B7),B7&gt;0)</formula>
    </cfRule>
    <cfRule type="expression" priority="2" dxfId="1">
      <formula>AND(ISNUMBER(B7),B7&lt;=0)</formula>
    </cfRule>
  </conditionalFormatting>
  <conditionalFormatting sqref="B9">
    <cfRule type="expression" priority="3" dxfId="0">
      <formula>AND(ISNUMBER(B9),B9&gt;0)</formula>
    </cfRule>
    <cfRule type="expression" priority="4" dxfId="1">
      <formula>AND(ISNUMBER(B9),B9=0)</formula>
    </cfRule>
  </conditionalFormatting>
  <conditionalFormatting sqref="D15:E26">
    <cfRule type="expression" priority="5" dxfId="0">
      <formula>AND(ISNUMBER(D15),D15&gt;0)</formula>
    </cfRule>
    <cfRule type="expression" priority="6" dxfId="1">
      <formula>AND(ISNUMBER(D15),D15&lt;=0)</formula>
    </cfRule>
  </conditionalFormatting>
  <conditionalFormatting sqref="F15:F26">
    <cfRule type="expression" priority="7" dxfId="0">
      <formula>AND(ISNUMBER(F15),F15&gt;0)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N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6" customWidth="1" min="3" max="3"/>
    <col width="22" customWidth="1" min="4" max="4"/>
    <col width="18" customWidth="1" min="5" max="5"/>
    <col width="21" customWidth="1" min="6" max="6"/>
    <col width="13" customWidth="1" min="7" max="7"/>
    <col width="11" customWidth="1" min="8" max="8"/>
    <col width="15" customWidth="1" min="9" max="9"/>
    <col width="15" customWidth="1" min="10" max="10"/>
    <col width="16" customWidth="1" min="11" max="11"/>
    <col width="15" customWidth="1" min="12" max="12"/>
    <col width="15" customWidth="1" min="13" max="13"/>
    <col width="19" customWidth="1" min="14" max="14"/>
  </cols>
  <sheetData>
    <row r="1" ht="28" customHeight="1">
      <c r="A1" s="1" t="inlineStr">
        <is>
          <t>Budgetpositionen – Soll und Ist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 ht="20" customHeight="1">
      <c r="A2" s="15" t="inlineStr">
        <is>
          <t>Grün = Eingabe; berechnete Spalten nicht überschreiben.</t>
        </is>
      </c>
      <c r="H2" s="15" t="inlineStr">
        <is>
          <t>Alle Beispielpositionen sind fiktiv.</t>
        </is>
      </c>
    </row>
    <row r="3" ht="32" customHeight="1">
      <c r="A3" s="2" t="inlineStr">
        <is>
          <t>Budgetkennung</t>
        </is>
      </c>
      <c r="B3" s="2" t="inlineStr">
        <is>
          <t>Monat</t>
        </is>
      </c>
      <c r="C3" s="2" t="inlineStr">
        <is>
          <t>Objektkennung</t>
        </is>
      </c>
      <c r="D3" s="2" t="inlineStr">
        <is>
          <t>Reinigungsbereich</t>
        </is>
      </c>
      <c r="E3" s="2" t="inlineStr">
        <is>
          <t>Intervall</t>
        </is>
      </c>
      <c r="F3" s="2" t="inlineStr">
        <is>
          <t>Zuständigkeit</t>
        </is>
      </c>
      <c r="G3" s="2" t="inlineStr">
        <is>
          <t>Menge</t>
        </is>
      </c>
      <c r="H3" s="2" t="inlineStr">
        <is>
          <t>Einheit</t>
        </is>
      </c>
      <c r="I3" s="2" t="inlineStr">
        <is>
          <t>Soll-Betrag</t>
        </is>
      </c>
      <c r="J3" s="2" t="inlineStr">
        <is>
          <t>Ist-Betrag</t>
        </is>
      </c>
      <c r="K3" s="2" t="inlineStr">
        <is>
          <t>Abweichung</t>
        </is>
      </c>
      <c r="L3" s="2" t="inlineStr">
        <is>
          <t>Abweichung %</t>
        </is>
      </c>
      <c r="M3" s="2" t="inlineStr">
        <is>
          <t>Status</t>
        </is>
      </c>
      <c r="N3" s="2" t="inlineStr">
        <is>
          <t>Prüfhinweis</t>
        </is>
      </c>
    </row>
    <row r="4">
      <c r="A4" s="16" t="inlineStr">
        <is>
          <t>BUD-001</t>
        </is>
      </c>
      <c r="B4" s="17" t="n">
        <v>46023</v>
      </c>
      <c r="C4" s="16" t="inlineStr">
        <is>
          <t>OBJ-FIK-01</t>
        </is>
      </c>
      <c r="D4" s="16" t="inlineStr">
        <is>
          <t>Büroflächen</t>
        </is>
      </c>
      <c r="E4" s="16" t="inlineStr">
        <is>
          <t>werktäglich</t>
        </is>
      </c>
      <c r="F4" s="16" t="inlineStr">
        <is>
          <t>Team Morgen</t>
        </is>
      </c>
      <c r="G4" s="18" t="n">
        <v>3200</v>
      </c>
      <c r="H4" s="16" t="inlineStr">
        <is>
          <t>m²</t>
        </is>
      </c>
      <c r="I4" s="19" t="n">
        <v>7800</v>
      </c>
      <c r="J4" s="19" t="n">
        <v>8050</v>
      </c>
      <c r="K4" s="7">
        <f>IF(OR(I4="",J4=""),"",J4-I4)</f>
        <v/>
      </c>
      <c r="L4" s="13">
        <f>IF(OR(I4="",J4="",I4=0),"",IFERROR((J4-I4)/I4,""))</f>
        <v/>
      </c>
      <c r="M4" s="20" t="inlineStr">
        <is>
          <t>Offen</t>
        </is>
      </c>
      <c r="N4" s="21">
        <f>IF(OR(I4="",J4=""),"",IF(I4=0,IF(J4&lt;&gt;0,"Manuell prüfen","Im Rahmen"),IF(ABS((J4-I4)/I4)&gt;=Parameter!$B$4,"Manuell prüfen","Im Rahmen")))</f>
        <v/>
      </c>
    </row>
    <row r="5">
      <c r="A5" s="16" t="inlineStr">
        <is>
          <t>BUD-002</t>
        </is>
      </c>
      <c r="B5" s="17" t="n">
        <v>46023</v>
      </c>
      <c r="C5" s="16" t="inlineStr">
        <is>
          <t>OBJ-FIK-02</t>
        </is>
      </c>
      <c r="D5" s="16" t="inlineStr">
        <is>
          <t>Sanitärbereiche</t>
        </is>
      </c>
      <c r="E5" s="16" t="inlineStr">
        <is>
          <t>3 × wöchentlich</t>
        </is>
      </c>
      <c r="F5" s="16" t="inlineStr">
        <is>
          <t>Team Tagesdienst</t>
        </is>
      </c>
      <c r="G5" s="18" t="n">
        <v>420</v>
      </c>
      <c r="H5" s="16" t="inlineStr">
        <is>
          <t>m²</t>
        </is>
      </c>
      <c r="I5" s="19" t="n">
        <v>3100</v>
      </c>
      <c r="J5" s="19" t="n">
        <v>2980</v>
      </c>
      <c r="K5" s="8">
        <f>IF(OR(I5="",J5=""),"",J5-I5)</f>
        <v/>
      </c>
      <c r="L5" s="9">
        <f>IF(OR(I5="",J5="",I5=0),"",IFERROR((J5-I5)/I5,""))</f>
        <v/>
      </c>
      <c r="M5" s="20" t="inlineStr">
        <is>
          <t>Geprüft</t>
        </is>
      </c>
      <c r="N5" s="22">
        <f>IF(OR(I5="",J5=""),"",IF(I5=0,IF(J5&lt;&gt;0,"Manuell prüfen","Im Rahmen"),IF(ABS((J5-I5)/I5)&gt;=Parameter!$B$4,"Manuell prüfen","Im Rahmen")))</f>
        <v/>
      </c>
    </row>
    <row r="6">
      <c r="A6" s="16" t="inlineStr">
        <is>
          <t>BUD-003</t>
        </is>
      </c>
      <c r="B6" s="17" t="n">
        <v>46054</v>
      </c>
      <c r="C6" s="16" t="inlineStr">
        <is>
          <t>OBJ-FIK-01</t>
        </is>
      </c>
      <c r="D6" s="16" t="inlineStr">
        <is>
          <t>Verkehrsflächen</t>
        </is>
      </c>
      <c r="E6" s="16" t="inlineStr">
        <is>
          <t>wöchentlich</t>
        </is>
      </c>
      <c r="F6" s="16" t="inlineStr">
        <is>
          <t>Team Abend</t>
        </is>
      </c>
      <c r="G6" s="18" t="n">
        <v>1500</v>
      </c>
      <c r="H6" s="16" t="inlineStr">
        <is>
          <t>m²</t>
        </is>
      </c>
      <c r="I6" s="19" t="n">
        <v>4500</v>
      </c>
      <c r="J6" s="19" t="n">
        <v>5120</v>
      </c>
      <c r="K6" s="7">
        <f>IF(OR(I6="",J6=""),"",J6-I6)</f>
        <v/>
      </c>
      <c r="L6" s="13">
        <f>IF(OR(I6="",J6="",I6=0),"",IFERROR((J6-I6)/I6,""))</f>
        <v/>
      </c>
      <c r="M6" s="20" t="inlineStr">
        <is>
          <t>Offen</t>
        </is>
      </c>
      <c r="N6" s="21">
        <f>IF(OR(I6="",J6=""),"",IF(I6=0,IF(J6&lt;&gt;0,"Manuell prüfen","Im Rahmen"),IF(ABS((J6-I6)/I6)&gt;=Parameter!$B$4,"Manuell prüfen","Im Rahmen")))</f>
        <v/>
      </c>
    </row>
    <row r="7">
      <c r="A7" s="16" t="inlineStr">
        <is>
          <t>BUD-004</t>
        </is>
      </c>
      <c r="B7" s="17" t="n">
        <v>46082</v>
      </c>
      <c r="C7" s="16" t="inlineStr">
        <is>
          <t>OBJ-FIK-03</t>
        </is>
      </c>
      <c r="D7" s="16" t="inlineStr">
        <is>
          <t>Glasflächen</t>
        </is>
      </c>
      <c r="E7" s="16" t="inlineStr">
        <is>
          <t>vierteljährlich</t>
        </is>
      </c>
      <c r="F7" s="16" t="inlineStr">
        <is>
          <t>Sonderteam Glas</t>
        </is>
      </c>
      <c r="G7" s="18" t="n">
        <v>680</v>
      </c>
      <c r="H7" s="16" t="inlineStr">
        <is>
          <t>m²</t>
        </is>
      </c>
      <c r="I7" s="19" t="n">
        <v>2400</v>
      </c>
      <c r="J7" s="19" t="n">
        <v>2250</v>
      </c>
      <c r="K7" s="8">
        <f>IF(OR(I7="",J7=""),"",J7-I7)</f>
        <v/>
      </c>
      <c r="L7" s="9">
        <f>IF(OR(I7="",J7="",I7=0),"",IFERROR((J7-I7)/I7,""))</f>
        <v/>
      </c>
      <c r="M7" s="20" t="inlineStr">
        <is>
          <t>Freigegeben</t>
        </is>
      </c>
      <c r="N7" s="22">
        <f>IF(OR(I7="",J7=""),"",IF(I7=0,IF(J7&lt;&gt;0,"Manuell prüfen","Im Rahmen"),IF(ABS((J7-I7)/I7)&gt;=Parameter!$B$4,"Manuell prüfen","Im Rahmen")))</f>
        <v/>
      </c>
    </row>
    <row r="8">
      <c r="A8" s="16" t="inlineStr">
        <is>
          <t>BUD-005</t>
        </is>
      </c>
      <c r="B8" s="17" t="n">
        <v>46113</v>
      </c>
      <c r="C8" s="16" t="inlineStr">
        <is>
          <t>OBJ-FIK-02</t>
        </is>
      </c>
      <c r="D8" s="16" t="inlineStr">
        <is>
          <t>Produktionsflächen</t>
        </is>
      </c>
      <c r="E8" s="16" t="inlineStr">
        <is>
          <t>werktäglich</t>
        </is>
      </c>
      <c r="F8" s="16" t="inlineStr">
        <is>
          <t>Team Abend</t>
        </is>
      </c>
      <c r="G8" s="18" t="n">
        <v>5100</v>
      </c>
      <c r="H8" s="16" t="inlineStr">
        <is>
          <t>m²</t>
        </is>
      </c>
      <c r="I8" s="19" t="n">
        <v>9200</v>
      </c>
      <c r="J8" s="19" t="n">
        <v>9900</v>
      </c>
      <c r="K8" s="7">
        <f>IF(OR(I8="",J8=""),"",J8-I8)</f>
        <v/>
      </c>
      <c r="L8" s="13">
        <f>IF(OR(I8="",J8="",I8=0),"",IFERROR((J8-I8)/I8,""))</f>
        <v/>
      </c>
      <c r="M8" s="20" t="inlineStr">
        <is>
          <t>Offen</t>
        </is>
      </c>
      <c r="N8" s="21">
        <f>IF(OR(I8="",J8=""),"",IF(I8=0,IF(J8&lt;&gt;0,"Manuell prüfen","Im Rahmen"),IF(ABS((J8-I8)/I8)&gt;=Parameter!$B$4,"Manuell prüfen","Im Rahmen")))</f>
        <v/>
      </c>
    </row>
    <row r="9">
      <c r="A9" s="16" t="inlineStr">
        <is>
          <t>BUD-006</t>
        </is>
      </c>
      <c r="B9" s="17" t="n">
        <v>46143</v>
      </c>
      <c r="C9" s="16" t="inlineStr">
        <is>
          <t>OBJ-FIK-04</t>
        </is>
      </c>
      <c r="D9" s="16" t="inlineStr">
        <is>
          <t>Treppenhäuser</t>
        </is>
      </c>
      <c r="E9" s="16" t="inlineStr">
        <is>
          <t>wöchentlich</t>
        </is>
      </c>
      <c r="F9" s="16" t="inlineStr">
        <is>
          <t>Team Morgen</t>
        </is>
      </c>
      <c r="G9" s="18" t="n">
        <v>1300</v>
      </c>
      <c r="H9" s="16" t="inlineStr">
        <is>
          <t>m²</t>
        </is>
      </c>
      <c r="I9" s="19" t="n">
        <v>3900</v>
      </c>
      <c r="J9" s="19" t="n">
        <v>3720</v>
      </c>
      <c r="K9" s="8">
        <f>IF(OR(I9="",J9=""),"",J9-I9)</f>
        <v/>
      </c>
      <c r="L9" s="9">
        <f>IF(OR(I9="",J9="",I9=0),"",IFERROR((J9-I9)/I9,""))</f>
        <v/>
      </c>
      <c r="M9" s="20" t="inlineStr">
        <is>
          <t>Geprüft</t>
        </is>
      </c>
      <c r="N9" s="22">
        <f>IF(OR(I9="",J9=""),"",IF(I9=0,IF(J9&lt;&gt;0,"Manuell prüfen","Im Rahmen"),IF(ABS((J9-I9)/I9)&gt;=Parameter!$B$4,"Manuell prüfen","Im Rahmen")))</f>
        <v/>
      </c>
    </row>
    <row r="10">
      <c r="A10" s="16" t="inlineStr">
        <is>
          <t>BUD-007</t>
        </is>
      </c>
      <c r="B10" s="17" t="n">
        <v>46174</v>
      </c>
      <c r="C10" s="16" t="inlineStr">
        <is>
          <t>OBJ-FIK-01</t>
        </is>
      </c>
      <c r="D10" s="16" t="inlineStr">
        <is>
          <t>Sanitärbereiche</t>
        </is>
      </c>
      <c r="E10" s="16" t="inlineStr">
        <is>
          <t>werktäglich</t>
        </is>
      </c>
      <c r="F10" s="16" t="inlineStr">
        <is>
          <t>Team Tagesdienst</t>
        </is>
      </c>
      <c r="G10" s="18" t="n">
        <v>360</v>
      </c>
      <c r="H10" s="16" t="inlineStr">
        <is>
          <t>m²</t>
        </is>
      </c>
      <c r="I10" s="19" t="n">
        <v>2850</v>
      </c>
      <c r="J10" s="19" t="n">
        <v>3180</v>
      </c>
      <c r="K10" s="7">
        <f>IF(OR(I10="",J10=""),"",J10-I10)</f>
        <v/>
      </c>
      <c r="L10" s="13">
        <f>IF(OR(I10="",J10="",I10=0),"",IFERROR((J10-I10)/I10,""))</f>
        <v/>
      </c>
      <c r="M10" s="20" t="inlineStr">
        <is>
          <t>Offen</t>
        </is>
      </c>
      <c r="N10" s="21">
        <f>IF(OR(I10="",J10=""),"",IF(I10=0,IF(J10&lt;&gt;0,"Manuell prüfen","Im Rahmen"),IF(ABS((J10-I10)/I10)&gt;=Parameter!$B$4,"Manuell prüfen","Im Rahmen")))</f>
        <v/>
      </c>
    </row>
    <row r="11">
      <c r="A11" s="16" t="inlineStr">
        <is>
          <t>BUD-008</t>
        </is>
      </c>
      <c r="B11" s="17" t="n">
        <v>46204</v>
      </c>
      <c r="C11" s="16" t="inlineStr">
        <is>
          <t>OBJ-FIK-03</t>
        </is>
      </c>
      <c r="D11" s="16" t="inlineStr">
        <is>
          <t>Büroflächen</t>
        </is>
      </c>
      <c r="E11" s="16" t="inlineStr">
        <is>
          <t>3 × wöchentlich</t>
        </is>
      </c>
      <c r="F11" s="16" t="inlineStr">
        <is>
          <t>Team Abend</t>
        </is>
      </c>
      <c r="G11" s="18" t="n">
        <v>2100</v>
      </c>
      <c r="H11" s="16" t="inlineStr">
        <is>
          <t>m²</t>
        </is>
      </c>
      <c r="I11" s="19" t="n">
        <v>5600</v>
      </c>
      <c r="J11" s="19" t="n">
        <v>5480</v>
      </c>
      <c r="K11" s="8">
        <f>IF(OR(I11="",J11=""),"",J11-I11)</f>
        <v/>
      </c>
      <c r="L11" s="9">
        <f>IF(OR(I11="",J11="",I11=0),"",IFERROR((J11-I11)/I11,""))</f>
        <v/>
      </c>
      <c r="M11" s="20" t="inlineStr">
        <is>
          <t>Freigegeben</t>
        </is>
      </c>
      <c r="N11" s="22">
        <f>IF(OR(I11="",J11=""),"",IF(I11=0,IF(J11&lt;&gt;0,"Manuell prüfen","Im Rahmen"),IF(ABS((J11-I11)/I11)&gt;=Parameter!$B$4,"Manuell prüfen","Im Rahmen")))</f>
        <v/>
      </c>
    </row>
    <row r="12">
      <c r="A12" s="16" t="inlineStr">
        <is>
          <t>BUD-009</t>
        </is>
      </c>
      <c r="B12" s="17" t="n">
        <v>46235</v>
      </c>
      <c r="C12" s="16" t="inlineStr">
        <is>
          <t>OBJ-FIK-04</t>
        </is>
      </c>
      <c r="D12" s="16" t="inlineStr">
        <is>
          <t>Glasflächen</t>
        </is>
      </c>
      <c r="E12" s="16" t="inlineStr">
        <is>
          <t>vierteljährlich</t>
        </is>
      </c>
      <c r="F12" s="16" t="inlineStr">
        <is>
          <t>Sonderteam Glas</t>
        </is>
      </c>
      <c r="G12" s="18" t="n">
        <v>540</v>
      </c>
      <c r="H12" s="16" t="inlineStr">
        <is>
          <t>m²</t>
        </is>
      </c>
      <c r="I12" s="19" t="n">
        <v>1950</v>
      </c>
      <c r="J12" s="19" t="n">
        <v>2210</v>
      </c>
      <c r="K12" s="7">
        <f>IF(OR(I12="",J12=""),"",J12-I12)</f>
        <v/>
      </c>
      <c r="L12" s="13">
        <f>IF(OR(I12="",J12="",I12=0),"",IFERROR((J12-I12)/I12,""))</f>
        <v/>
      </c>
      <c r="M12" s="20" t="inlineStr">
        <is>
          <t>Offen</t>
        </is>
      </c>
      <c r="N12" s="21">
        <f>IF(OR(I12="",J12=""),"",IF(I12=0,IF(J12&lt;&gt;0,"Manuell prüfen","Im Rahmen"),IF(ABS((J12-I12)/I12)&gt;=Parameter!$B$4,"Manuell prüfen","Im Rahmen")))</f>
        <v/>
      </c>
    </row>
    <row r="13">
      <c r="A13" s="16" t="inlineStr">
        <is>
          <t>BUD-010</t>
        </is>
      </c>
      <c r="B13" s="17" t="n">
        <v>46266</v>
      </c>
      <c r="C13" s="16" t="inlineStr">
        <is>
          <t>OBJ-FIK-02</t>
        </is>
      </c>
      <c r="D13" s="16" t="inlineStr">
        <is>
          <t>Verkehrsflächen</t>
        </is>
      </c>
      <c r="E13" s="16" t="inlineStr">
        <is>
          <t>wöchentlich</t>
        </is>
      </c>
      <c r="F13" s="16" t="inlineStr">
        <is>
          <t>Team Morgen</t>
        </is>
      </c>
      <c r="G13" s="18" t="n">
        <v>1750</v>
      </c>
      <c r="H13" s="16" t="inlineStr">
        <is>
          <t>m²</t>
        </is>
      </c>
      <c r="I13" s="19" t="n">
        <v>4800</v>
      </c>
      <c r="J13" s="19" t="n">
        <v>4630</v>
      </c>
      <c r="K13" s="8">
        <f>IF(OR(I13="",J13=""),"",J13-I13)</f>
        <v/>
      </c>
      <c r="L13" s="9">
        <f>IF(OR(I13="",J13="",I13=0),"",IFERROR((J13-I13)/I13,""))</f>
        <v/>
      </c>
      <c r="M13" s="20" t="inlineStr">
        <is>
          <t>Geprüft</t>
        </is>
      </c>
      <c r="N13" s="22">
        <f>IF(OR(I13="",J13=""),"",IF(I13=0,IF(J13&lt;&gt;0,"Manuell prüfen","Im Rahmen"),IF(ABS((J13-I13)/I13)&gt;=Parameter!$B$4,"Manuell prüfen","Im Rahmen")))</f>
        <v/>
      </c>
    </row>
    <row r="14">
      <c r="A14" s="16" t="n"/>
      <c r="B14" s="17" t="n"/>
      <c r="C14" s="16" t="n"/>
      <c r="D14" s="16" t="n"/>
      <c r="E14" s="16" t="n"/>
      <c r="F14" s="16" t="n"/>
      <c r="G14" s="18" t="n"/>
      <c r="H14" s="16" t="n"/>
      <c r="I14" s="19" t="n"/>
      <c r="J14" s="19" t="n"/>
      <c r="K14" s="7">
        <f>IF(OR(I14="",J14=""),"",J14-I14)</f>
        <v/>
      </c>
      <c r="L14" s="13">
        <f>IF(OR(I14="",J14="",I14=0),"",IFERROR((J14-I14)/I14,""))</f>
        <v/>
      </c>
      <c r="M14" s="20" t="n"/>
      <c r="N14" s="21">
        <f>IF(OR(I14="",J14=""),"",IF(I14=0,IF(J14&lt;&gt;0,"Manuell prüfen","Im Rahmen"),IF(ABS((J14-I14)/I14)&gt;=Parameter!$B$4,"Manuell prüfen","Im Rahmen")))</f>
        <v/>
      </c>
    </row>
    <row r="15">
      <c r="A15" s="16" t="n"/>
      <c r="B15" s="17" t="n"/>
      <c r="C15" s="16" t="n"/>
      <c r="D15" s="16" t="n"/>
      <c r="E15" s="16" t="n"/>
      <c r="F15" s="16" t="n"/>
      <c r="G15" s="18" t="n"/>
      <c r="H15" s="16" t="n"/>
      <c r="I15" s="19" t="n"/>
      <c r="J15" s="19" t="n"/>
      <c r="K15" s="8">
        <f>IF(OR(I15="",J15=""),"",J15-I15)</f>
        <v/>
      </c>
      <c r="L15" s="9">
        <f>IF(OR(I15="",J15="",I15=0),"",IFERROR((J15-I15)/I15,""))</f>
        <v/>
      </c>
      <c r="M15" s="20" t="n"/>
      <c r="N15" s="22">
        <f>IF(OR(I15="",J15=""),"",IF(I15=0,IF(J15&lt;&gt;0,"Manuell prüfen","Im Rahmen"),IF(ABS((J15-I15)/I15)&gt;=Parameter!$B$4,"Manuell prüfen","Im Rahmen")))</f>
        <v/>
      </c>
    </row>
    <row r="16">
      <c r="A16" s="16" t="n"/>
      <c r="B16" s="17" t="n"/>
      <c r="C16" s="16" t="n"/>
      <c r="D16" s="16" t="n"/>
      <c r="E16" s="16" t="n"/>
      <c r="F16" s="16" t="n"/>
      <c r="G16" s="18" t="n"/>
      <c r="H16" s="16" t="n"/>
      <c r="I16" s="19" t="n"/>
      <c r="J16" s="19" t="n"/>
      <c r="K16" s="7">
        <f>IF(OR(I16="",J16=""),"",J16-I16)</f>
        <v/>
      </c>
      <c r="L16" s="13">
        <f>IF(OR(I16="",J16="",I16=0),"",IFERROR((J16-I16)/I16,""))</f>
        <v/>
      </c>
      <c r="M16" s="20" t="n"/>
      <c r="N16" s="21">
        <f>IF(OR(I16="",J16=""),"",IF(I16=0,IF(J16&lt;&gt;0,"Manuell prüfen","Im Rahmen"),IF(ABS((J16-I16)/I16)&gt;=Parameter!$B$4,"Manuell prüfen","Im Rahmen")))</f>
        <v/>
      </c>
    </row>
    <row r="17">
      <c r="A17" s="16" t="n"/>
      <c r="B17" s="17" t="n"/>
      <c r="C17" s="16" t="n"/>
      <c r="D17" s="16" t="n"/>
      <c r="E17" s="16" t="n"/>
      <c r="F17" s="16" t="n"/>
      <c r="G17" s="18" t="n"/>
      <c r="H17" s="16" t="n"/>
      <c r="I17" s="19" t="n"/>
      <c r="J17" s="19" t="n"/>
      <c r="K17" s="8">
        <f>IF(OR(I17="",J17=""),"",J17-I17)</f>
        <v/>
      </c>
      <c r="L17" s="9">
        <f>IF(OR(I17="",J17="",I17=0),"",IFERROR((J17-I17)/I17,""))</f>
        <v/>
      </c>
      <c r="M17" s="20" t="n"/>
      <c r="N17" s="22">
        <f>IF(OR(I17="",J17=""),"",IF(I17=0,IF(J17&lt;&gt;0,"Manuell prüfen","Im Rahmen"),IF(ABS((J17-I17)/I17)&gt;=Parameter!$B$4,"Manuell prüfen","Im Rahmen")))</f>
        <v/>
      </c>
    </row>
    <row r="18">
      <c r="A18" s="16" t="n"/>
      <c r="B18" s="17" t="n"/>
      <c r="C18" s="16" t="n"/>
      <c r="D18" s="16" t="n"/>
      <c r="E18" s="16" t="n"/>
      <c r="F18" s="16" t="n"/>
      <c r="G18" s="18" t="n"/>
      <c r="H18" s="16" t="n"/>
      <c r="I18" s="19" t="n"/>
      <c r="J18" s="19" t="n"/>
      <c r="K18" s="7">
        <f>IF(OR(I18="",J18=""),"",J18-I18)</f>
        <v/>
      </c>
      <c r="L18" s="13">
        <f>IF(OR(I18="",J18="",I18=0),"",IFERROR((J18-I18)/I18,""))</f>
        <v/>
      </c>
      <c r="M18" s="20" t="n"/>
      <c r="N18" s="21">
        <f>IF(OR(I18="",J18=""),"",IF(I18=0,IF(J18&lt;&gt;0,"Manuell prüfen","Im Rahmen"),IF(ABS((J18-I18)/I18)&gt;=Parameter!$B$4,"Manuell prüfen","Im Rahmen")))</f>
        <v/>
      </c>
    </row>
    <row r="19">
      <c r="A19" s="16" t="n"/>
      <c r="B19" s="17" t="n"/>
      <c r="C19" s="16" t="n"/>
      <c r="D19" s="16" t="n"/>
      <c r="E19" s="16" t="n"/>
      <c r="F19" s="16" t="n"/>
      <c r="G19" s="18" t="n"/>
      <c r="H19" s="16" t="n"/>
      <c r="I19" s="19" t="n"/>
      <c r="J19" s="19" t="n"/>
      <c r="K19" s="8">
        <f>IF(OR(I19="",J19=""),"",J19-I19)</f>
        <v/>
      </c>
      <c r="L19" s="9">
        <f>IF(OR(I19="",J19="",I19=0),"",IFERROR((J19-I19)/I19,""))</f>
        <v/>
      </c>
      <c r="M19" s="20" t="n"/>
      <c r="N19" s="22">
        <f>IF(OR(I19="",J19=""),"",IF(I19=0,IF(J19&lt;&gt;0,"Manuell prüfen","Im Rahmen"),IF(ABS((J19-I19)/I19)&gt;=Parameter!$B$4,"Manuell prüfen","Im Rahmen")))</f>
        <v/>
      </c>
    </row>
    <row r="20">
      <c r="A20" s="16" t="n"/>
      <c r="B20" s="17" t="n"/>
      <c r="C20" s="16" t="n"/>
      <c r="D20" s="16" t="n"/>
      <c r="E20" s="16" t="n"/>
      <c r="F20" s="16" t="n"/>
      <c r="G20" s="18" t="n"/>
      <c r="H20" s="16" t="n"/>
      <c r="I20" s="19" t="n"/>
      <c r="J20" s="19" t="n"/>
      <c r="K20" s="7">
        <f>IF(OR(I20="",J20=""),"",J20-I20)</f>
        <v/>
      </c>
      <c r="L20" s="13">
        <f>IF(OR(I20="",J20="",I20=0),"",IFERROR((J20-I20)/I20,""))</f>
        <v/>
      </c>
      <c r="M20" s="20" t="n"/>
      <c r="N20" s="21">
        <f>IF(OR(I20="",J20=""),"",IF(I20=0,IF(J20&lt;&gt;0,"Manuell prüfen","Im Rahmen"),IF(ABS((J20-I20)/I20)&gt;=Parameter!$B$4,"Manuell prüfen","Im Rahmen")))</f>
        <v/>
      </c>
    </row>
    <row r="21">
      <c r="A21" s="16" t="n"/>
      <c r="B21" s="17" t="n"/>
      <c r="C21" s="16" t="n"/>
      <c r="D21" s="16" t="n"/>
      <c r="E21" s="16" t="n"/>
      <c r="F21" s="16" t="n"/>
      <c r="G21" s="18" t="n"/>
      <c r="H21" s="16" t="n"/>
      <c r="I21" s="19" t="n"/>
      <c r="J21" s="19" t="n"/>
      <c r="K21" s="8">
        <f>IF(OR(I21="",J21=""),"",J21-I21)</f>
        <v/>
      </c>
      <c r="L21" s="9">
        <f>IF(OR(I21="",J21="",I21=0),"",IFERROR((J21-I21)/I21,""))</f>
        <v/>
      </c>
      <c r="M21" s="20" t="n"/>
      <c r="N21" s="22">
        <f>IF(OR(I21="",J21=""),"",IF(I21=0,IF(J21&lt;&gt;0,"Manuell prüfen","Im Rahmen"),IF(ABS((J21-I21)/I21)&gt;=Parameter!$B$4,"Manuell prüfen","Im Rahmen")))</f>
        <v/>
      </c>
    </row>
    <row r="22">
      <c r="A22" s="16" t="n"/>
      <c r="B22" s="17" t="n"/>
      <c r="C22" s="16" t="n"/>
      <c r="D22" s="16" t="n"/>
      <c r="E22" s="16" t="n"/>
      <c r="F22" s="16" t="n"/>
      <c r="G22" s="18" t="n"/>
      <c r="H22" s="16" t="n"/>
      <c r="I22" s="19" t="n"/>
      <c r="J22" s="19" t="n"/>
      <c r="K22" s="7">
        <f>IF(OR(I22="",J22=""),"",J22-I22)</f>
        <v/>
      </c>
      <c r="L22" s="13">
        <f>IF(OR(I22="",J22="",I22=0),"",IFERROR((J22-I22)/I22,""))</f>
        <v/>
      </c>
      <c r="M22" s="20" t="n"/>
      <c r="N22" s="21">
        <f>IF(OR(I22="",J22=""),"",IF(I22=0,IF(J22&lt;&gt;0,"Manuell prüfen","Im Rahmen"),IF(ABS((J22-I22)/I22)&gt;=Parameter!$B$4,"Manuell prüfen","Im Rahmen")))</f>
        <v/>
      </c>
    </row>
    <row r="23">
      <c r="A23" s="16" t="n"/>
      <c r="B23" s="17" t="n"/>
      <c r="C23" s="16" t="n"/>
      <c r="D23" s="16" t="n"/>
      <c r="E23" s="16" t="n"/>
      <c r="F23" s="16" t="n"/>
      <c r="G23" s="18" t="n"/>
      <c r="H23" s="16" t="n"/>
      <c r="I23" s="19" t="n"/>
      <c r="J23" s="19" t="n"/>
      <c r="K23" s="8">
        <f>IF(OR(I23="",J23=""),"",J23-I23)</f>
        <v/>
      </c>
      <c r="L23" s="9">
        <f>IF(OR(I23="",J23="",I23=0),"",IFERROR((J23-I23)/I23,""))</f>
        <v/>
      </c>
      <c r="M23" s="20" t="n"/>
      <c r="N23" s="22">
        <f>IF(OR(I23="",J23=""),"",IF(I23=0,IF(J23&lt;&gt;0,"Manuell prüfen","Im Rahmen"),IF(ABS((J23-I23)/I23)&gt;=Parameter!$B$4,"Manuell prüfen","Im Rahmen")))</f>
        <v/>
      </c>
    </row>
    <row r="24">
      <c r="A24" s="16" t="n"/>
      <c r="B24" s="17" t="n"/>
      <c r="C24" s="16" t="n"/>
      <c r="D24" s="16" t="n"/>
      <c r="E24" s="16" t="n"/>
      <c r="F24" s="16" t="n"/>
      <c r="G24" s="18" t="n"/>
      <c r="H24" s="16" t="n"/>
      <c r="I24" s="19" t="n"/>
      <c r="J24" s="19" t="n"/>
      <c r="K24" s="7">
        <f>IF(OR(I24="",J24=""),"",J24-I24)</f>
        <v/>
      </c>
      <c r="L24" s="13">
        <f>IF(OR(I24="",J24="",I24=0),"",IFERROR((J24-I24)/I24,""))</f>
        <v/>
      </c>
      <c r="M24" s="20" t="n"/>
      <c r="N24" s="21">
        <f>IF(OR(I24="",J24=""),"",IF(I24=0,IF(J24&lt;&gt;0,"Manuell prüfen","Im Rahmen"),IF(ABS((J24-I24)/I24)&gt;=Parameter!$B$4,"Manuell prüfen","Im Rahmen")))</f>
        <v/>
      </c>
    </row>
    <row r="25">
      <c r="A25" s="16" t="n"/>
      <c r="B25" s="17" t="n"/>
      <c r="C25" s="16" t="n"/>
      <c r="D25" s="16" t="n"/>
      <c r="E25" s="16" t="n"/>
      <c r="F25" s="16" t="n"/>
      <c r="G25" s="18" t="n"/>
      <c r="H25" s="16" t="n"/>
      <c r="I25" s="19" t="n"/>
      <c r="J25" s="19" t="n"/>
      <c r="K25" s="8">
        <f>IF(OR(I25="",J25=""),"",J25-I25)</f>
        <v/>
      </c>
      <c r="L25" s="9">
        <f>IF(OR(I25="",J25="",I25=0),"",IFERROR((J25-I25)/I25,""))</f>
        <v/>
      </c>
      <c r="M25" s="20" t="n"/>
      <c r="N25" s="22">
        <f>IF(OR(I25="",J25=""),"",IF(I25=0,IF(J25&lt;&gt;0,"Manuell prüfen","Im Rahmen"),IF(ABS((J25-I25)/I25)&gt;=Parameter!$B$4,"Manuell prüfen","Im Rahmen")))</f>
        <v/>
      </c>
    </row>
    <row r="26">
      <c r="A26" s="16" t="n"/>
      <c r="B26" s="17" t="n"/>
      <c r="C26" s="16" t="n"/>
      <c r="D26" s="16" t="n"/>
      <c r="E26" s="16" t="n"/>
      <c r="F26" s="16" t="n"/>
      <c r="G26" s="18" t="n"/>
      <c r="H26" s="16" t="n"/>
      <c r="I26" s="19" t="n"/>
      <c r="J26" s="19" t="n"/>
      <c r="K26" s="7">
        <f>IF(OR(I26="",J26=""),"",J26-I26)</f>
        <v/>
      </c>
      <c r="L26" s="13">
        <f>IF(OR(I26="",J26="",I26=0),"",IFERROR((J26-I26)/I26,""))</f>
        <v/>
      </c>
      <c r="M26" s="20" t="n"/>
      <c r="N26" s="21">
        <f>IF(OR(I26="",J26=""),"",IF(I26=0,IF(J26&lt;&gt;0,"Manuell prüfen","Im Rahmen"),IF(ABS((J26-I26)/I26)&gt;=Parameter!$B$4,"Manuell prüfen","Im Rahmen")))</f>
        <v/>
      </c>
    </row>
    <row r="27">
      <c r="A27" s="16" t="n"/>
      <c r="B27" s="17" t="n"/>
      <c r="C27" s="16" t="n"/>
      <c r="D27" s="16" t="n"/>
      <c r="E27" s="16" t="n"/>
      <c r="F27" s="16" t="n"/>
      <c r="G27" s="18" t="n"/>
      <c r="H27" s="16" t="n"/>
      <c r="I27" s="19" t="n"/>
      <c r="J27" s="19" t="n"/>
      <c r="K27" s="8">
        <f>IF(OR(I27="",J27=""),"",J27-I27)</f>
        <v/>
      </c>
      <c r="L27" s="9">
        <f>IF(OR(I27="",J27="",I27=0),"",IFERROR((J27-I27)/I27,""))</f>
        <v/>
      </c>
      <c r="M27" s="20" t="n"/>
      <c r="N27" s="22">
        <f>IF(OR(I27="",J27=""),"",IF(I27=0,IF(J27&lt;&gt;0,"Manuell prüfen","Im Rahmen"),IF(ABS((J27-I27)/I27)&gt;=Parameter!$B$4,"Manuell prüfen","Im Rahmen")))</f>
        <v/>
      </c>
    </row>
    <row r="28">
      <c r="A28" s="16" t="n"/>
      <c r="B28" s="17" t="n"/>
      <c r="C28" s="16" t="n"/>
      <c r="D28" s="16" t="n"/>
      <c r="E28" s="16" t="n"/>
      <c r="F28" s="16" t="n"/>
      <c r="G28" s="18" t="n"/>
      <c r="H28" s="16" t="n"/>
      <c r="I28" s="19" t="n"/>
      <c r="J28" s="19" t="n"/>
      <c r="K28" s="7">
        <f>IF(OR(I28="",J28=""),"",J28-I28)</f>
        <v/>
      </c>
      <c r="L28" s="13">
        <f>IF(OR(I28="",J28="",I28=0),"",IFERROR((J28-I28)/I28,""))</f>
        <v/>
      </c>
      <c r="M28" s="20" t="n"/>
      <c r="N28" s="21">
        <f>IF(OR(I28="",J28=""),"",IF(I28=0,IF(J28&lt;&gt;0,"Manuell prüfen","Im Rahmen"),IF(ABS((J28-I28)/I28)&gt;=Parameter!$B$4,"Manuell prüfen","Im Rahmen")))</f>
        <v/>
      </c>
    </row>
    <row r="29">
      <c r="A29" s="16" t="n"/>
      <c r="B29" s="17" t="n"/>
      <c r="C29" s="16" t="n"/>
      <c r="D29" s="16" t="n"/>
      <c r="E29" s="16" t="n"/>
      <c r="F29" s="16" t="n"/>
      <c r="G29" s="18" t="n"/>
      <c r="H29" s="16" t="n"/>
      <c r="I29" s="19" t="n"/>
      <c r="J29" s="19" t="n"/>
      <c r="K29" s="8">
        <f>IF(OR(I29="",J29=""),"",J29-I29)</f>
        <v/>
      </c>
      <c r="L29" s="9">
        <f>IF(OR(I29="",J29="",I29=0),"",IFERROR((J29-I29)/I29,""))</f>
        <v/>
      </c>
      <c r="M29" s="20" t="n"/>
      <c r="N29" s="22">
        <f>IF(OR(I29="",J29=""),"",IF(I29=0,IF(J29&lt;&gt;0,"Manuell prüfen","Im Rahmen"),IF(ABS((J29-I29)/I29)&gt;=Parameter!$B$4,"Manuell prüfen","Im Rahmen")))</f>
        <v/>
      </c>
    </row>
    <row r="30">
      <c r="A30" s="16" t="n"/>
      <c r="B30" s="17" t="n"/>
      <c r="C30" s="16" t="n"/>
      <c r="D30" s="16" t="n"/>
      <c r="E30" s="16" t="n"/>
      <c r="F30" s="16" t="n"/>
      <c r="G30" s="18" t="n"/>
      <c r="H30" s="16" t="n"/>
      <c r="I30" s="19" t="n"/>
      <c r="J30" s="19" t="n"/>
      <c r="K30" s="7">
        <f>IF(OR(I30="",J30=""),"",J30-I30)</f>
        <v/>
      </c>
      <c r="L30" s="13">
        <f>IF(OR(I30="",J30="",I30=0),"",IFERROR((J30-I30)/I30,""))</f>
        <v/>
      </c>
      <c r="M30" s="20" t="n"/>
      <c r="N30" s="21">
        <f>IF(OR(I30="",J30=""),"",IF(I30=0,IF(J30&lt;&gt;0,"Manuell prüfen","Im Rahmen"),IF(ABS((J30-I30)/I30)&gt;=Parameter!$B$4,"Manuell prüfen","Im Rahmen")))</f>
        <v/>
      </c>
    </row>
    <row r="31">
      <c r="A31" s="16" t="n"/>
      <c r="B31" s="17" t="n"/>
      <c r="C31" s="16" t="n"/>
      <c r="D31" s="16" t="n"/>
      <c r="E31" s="16" t="n"/>
      <c r="F31" s="16" t="n"/>
      <c r="G31" s="18" t="n"/>
      <c r="H31" s="16" t="n"/>
      <c r="I31" s="19" t="n"/>
      <c r="J31" s="19" t="n"/>
      <c r="K31" s="8">
        <f>IF(OR(I31="",J31=""),"",J31-I31)</f>
        <v/>
      </c>
      <c r="L31" s="9">
        <f>IF(OR(I31="",J31="",I31=0),"",IFERROR((J31-I31)/I31,""))</f>
        <v/>
      </c>
      <c r="M31" s="20" t="n"/>
      <c r="N31" s="22">
        <f>IF(OR(I31="",J31=""),"",IF(I31=0,IF(J31&lt;&gt;0,"Manuell prüfen","Im Rahmen"),IF(ABS((J31-I31)/I31)&gt;=Parameter!$B$4,"Manuell prüfen","Im Rahmen")))</f>
        <v/>
      </c>
    </row>
    <row r="32">
      <c r="A32" s="16" t="n"/>
      <c r="B32" s="17" t="n"/>
      <c r="C32" s="16" t="n"/>
      <c r="D32" s="16" t="n"/>
      <c r="E32" s="16" t="n"/>
      <c r="F32" s="16" t="n"/>
      <c r="G32" s="18" t="n"/>
      <c r="H32" s="16" t="n"/>
      <c r="I32" s="19" t="n"/>
      <c r="J32" s="19" t="n"/>
      <c r="K32" s="7">
        <f>IF(OR(I32="",J32=""),"",J32-I32)</f>
        <v/>
      </c>
      <c r="L32" s="13">
        <f>IF(OR(I32="",J32="",I32=0),"",IFERROR((J32-I32)/I32,""))</f>
        <v/>
      </c>
      <c r="M32" s="20" t="n"/>
      <c r="N32" s="21">
        <f>IF(OR(I32="",J32=""),"",IF(I32=0,IF(J32&lt;&gt;0,"Manuell prüfen","Im Rahmen"),IF(ABS((J32-I32)/I32)&gt;=Parameter!$B$4,"Manuell prüfen","Im Rahmen")))</f>
        <v/>
      </c>
    </row>
    <row r="33">
      <c r="A33" s="16" t="n"/>
      <c r="B33" s="17" t="n"/>
      <c r="C33" s="16" t="n"/>
      <c r="D33" s="16" t="n"/>
      <c r="E33" s="16" t="n"/>
      <c r="F33" s="16" t="n"/>
      <c r="G33" s="18" t="n"/>
      <c r="H33" s="16" t="n"/>
      <c r="I33" s="19" t="n"/>
      <c r="J33" s="19" t="n"/>
      <c r="K33" s="8">
        <f>IF(OR(I33="",J33=""),"",J33-I33)</f>
        <v/>
      </c>
      <c r="L33" s="9">
        <f>IF(OR(I33="",J33="",I33=0),"",IFERROR((J33-I33)/I33,""))</f>
        <v/>
      </c>
      <c r="M33" s="20" t="n"/>
      <c r="N33" s="22">
        <f>IF(OR(I33="",J33=""),"",IF(I33=0,IF(J33&lt;&gt;0,"Manuell prüfen","Im Rahmen"),IF(ABS((J33-I33)/I33)&gt;=Parameter!$B$4,"Manuell prüfen","Im Rahmen")))</f>
        <v/>
      </c>
    </row>
    <row r="34">
      <c r="A34" s="16" t="n"/>
      <c r="B34" s="17" t="n"/>
      <c r="C34" s="16" t="n"/>
      <c r="D34" s="16" t="n"/>
      <c r="E34" s="16" t="n"/>
      <c r="F34" s="16" t="n"/>
      <c r="G34" s="18" t="n"/>
      <c r="H34" s="16" t="n"/>
      <c r="I34" s="19" t="n"/>
      <c r="J34" s="19" t="n"/>
      <c r="K34" s="7">
        <f>IF(OR(I34="",J34=""),"",J34-I34)</f>
        <v/>
      </c>
      <c r="L34" s="13">
        <f>IF(OR(I34="",J34="",I34=0),"",IFERROR((J34-I34)/I34,""))</f>
        <v/>
      </c>
      <c r="M34" s="20" t="n"/>
      <c r="N34" s="21">
        <f>IF(OR(I34="",J34=""),"",IF(I34=0,IF(J34&lt;&gt;0,"Manuell prüfen","Im Rahmen"),IF(ABS((J34-I34)/I34)&gt;=Parameter!$B$4,"Manuell prüfen","Im Rahmen")))</f>
        <v/>
      </c>
    </row>
    <row r="35">
      <c r="A35" s="16" t="n"/>
      <c r="B35" s="17" t="n"/>
      <c r="C35" s="16" t="n"/>
      <c r="D35" s="16" t="n"/>
      <c r="E35" s="16" t="n"/>
      <c r="F35" s="16" t="n"/>
      <c r="G35" s="18" t="n"/>
      <c r="H35" s="16" t="n"/>
      <c r="I35" s="19" t="n"/>
      <c r="J35" s="19" t="n"/>
      <c r="K35" s="8">
        <f>IF(OR(I35="",J35=""),"",J35-I35)</f>
        <v/>
      </c>
      <c r="L35" s="9">
        <f>IF(OR(I35="",J35="",I35=0),"",IFERROR((J35-I35)/I35,""))</f>
        <v/>
      </c>
      <c r="M35" s="20" t="n"/>
      <c r="N35" s="22">
        <f>IF(OR(I35="",J35=""),"",IF(I35=0,IF(J35&lt;&gt;0,"Manuell prüfen","Im Rahmen"),IF(ABS((J35-I35)/I35)&gt;=Parameter!$B$4,"Manuell prüfen","Im Rahmen")))</f>
        <v/>
      </c>
    </row>
    <row r="36">
      <c r="A36" s="16" t="n"/>
      <c r="B36" s="17" t="n"/>
      <c r="C36" s="16" t="n"/>
      <c r="D36" s="16" t="n"/>
      <c r="E36" s="16" t="n"/>
      <c r="F36" s="16" t="n"/>
      <c r="G36" s="18" t="n"/>
      <c r="H36" s="16" t="n"/>
      <c r="I36" s="19" t="n"/>
      <c r="J36" s="19" t="n"/>
      <c r="K36" s="7">
        <f>IF(OR(I36="",J36=""),"",J36-I36)</f>
        <v/>
      </c>
      <c r="L36" s="13">
        <f>IF(OR(I36="",J36="",I36=0),"",IFERROR((J36-I36)/I36,""))</f>
        <v/>
      </c>
      <c r="M36" s="20" t="n"/>
      <c r="N36" s="21">
        <f>IF(OR(I36="",J36=""),"",IF(I36=0,IF(J36&lt;&gt;0,"Manuell prüfen","Im Rahmen"),IF(ABS((J36-I36)/I36)&gt;=Parameter!$B$4,"Manuell prüfen","Im Rahmen")))</f>
        <v/>
      </c>
    </row>
    <row r="37">
      <c r="A37" s="16" t="n"/>
      <c r="B37" s="17" t="n"/>
      <c r="C37" s="16" t="n"/>
      <c r="D37" s="16" t="n"/>
      <c r="E37" s="16" t="n"/>
      <c r="F37" s="16" t="n"/>
      <c r="G37" s="18" t="n"/>
      <c r="H37" s="16" t="n"/>
      <c r="I37" s="19" t="n"/>
      <c r="J37" s="19" t="n"/>
      <c r="K37" s="8">
        <f>IF(OR(I37="",J37=""),"",J37-I37)</f>
        <v/>
      </c>
      <c r="L37" s="9">
        <f>IF(OR(I37="",J37="",I37=0),"",IFERROR((J37-I37)/I37,""))</f>
        <v/>
      </c>
      <c r="M37" s="20" t="n"/>
      <c r="N37" s="22">
        <f>IF(OR(I37="",J37=""),"",IF(I37=0,IF(J37&lt;&gt;0,"Manuell prüfen","Im Rahmen"),IF(ABS((J37-I37)/I37)&gt;=Parameter!$B$4,"Manuell prüfen","Im Rahmen")))</f>
        <v/>
      </c>
    </row>
    <row r="38">
      <c r="A38" s="16" t="n"/>
      <c r="B38" s="17" t="n"/>
      <c r="C38" s="16" t="n"/>
      <c r="D38" s="16" t="n"/>
      <c r="E38" s="16" t="n"/>
      <c r="F38" s="16" t="n"/>
      <c r="G38" s="18" t="n"/>
      <c r="H38" s="16" t="n"/>
      <c r="I38" s="19" t="n"/>
      <c r="J38" s="19" t="n"/>
      <c r="K38" s="7">
        <f>IF(OR(I38="",J38=""),"",J38-I38)</f>
        <v/>
      </c>
      <c r="L38" s="13">
        <f>IF(OR(I38="",J38="",I38=0),"",IFERROR((J38-I38)/I38,""))</f>
        <v/>
      </c>
      <c r="M38" s="20" t="n"/>
      <c r="N38" s="21">
        <f>IF(OR(I38="",J38=""),"",IF(I38=0,IF(J38&lt;&gt;0,"Manuell prüfen","Im Rahmen"),IF(ABS((J38-I38)/I38)&gt;=Parameter!$B$4,"Manuell prüfen","Im Rahmen")))</f>
        <v/>
      </c>
    </row>
    <row r="39">
      <c r="A39" s="16" t="n"/>
      <c r="B39" s="17" t="n"/>
      <c r="C39" s="16" t="n"/>
      <c r="D39" s="16" t="n"/>
      <c r="E39" s="16" t="n"/>
      <c r="F39" s="16" t="n"/>
      <c r="G39" s="18" t="n"/>
      <c r="H39" s="16" t="n"/>
      <c r="I39" s="19" t="n"/>
      <c r="J39" s="19" t="n"/>
      <c r="K39" s="8">
        <f>IF(OR(I39="",J39=""),"",J39-I39)</f>
        <v/>
      </c>
      <c r="L39" s="9">
        <f>IF(OR(I39="",J39="",I39=0),"",IFERROR((J39-I39)/I39,""))</f>
        <v/>
      </c>
      <c r="M39" s="20" t="n"/>
      <c r="N39" s="22">
        <f>IF(OR(I39="",J39=""),"",IF(I39=0,IF(J39&lt;&gt;0,"Manuell prüfen","Im Rahmen"),IF(ABS((J39-I39)/I39)&gt;=Parameter!$B$4,"Manuell prüfen","Im Rahmen")))</f>
        <v/>
      </c>
    </row>
    <row r="40">
      <c r="A40" s="16" t="n"/>
      <c r="B40" s="17" t="n"/>
      <c r="C40" s="16" t="n"/>
      <c r="D40" s="16" t="n"/>
      <c r="E40" s="16" t="n"/>
      <c r="F40" s="16" t="n"/>
      <c r="G40" s="18" t="n"/>
      <c r="H40" s="16" t="n"/>
      <c r="I40" s="19" t="n"/>
      <c r="J40" s="19" t="n"/>
      <c r="K40" s="7">
        <f>IF(OR(I40="",J40=""),"",J40-I40)</f>
        <v/>
      </c>
      <c r="L40" s="13">
        <f>IF(OR(I40="",J40="",I40=0),"",IFERROR((J40-I40)/I40,""))</f>
        <v/>
      </c>
      <c r="M40" s="20" t="n"/>
      <c r="N40" s="21">
        <f>IF(OR(I40="",J40=""),"",IF(I40=0,IF(J40&lt;&gt;0,"Manuell prüfen","Im Rahmen"),IF(ABS((J40-I40)/I40)&gt;=Parameter!$B$4,"Manuell prüfen","Im Rahmen")))</f>
        <v/>
      </c>
    </row>
    <row r="41">
      <c r="A41" s="16" t="n"/>
      <c r="B41" s="17" t="n"/>
      <c r="C41" s="16" t="n"/>
      <c r="D41" s="16" t="n"/>
      <c r="E41" s="16" t="n"/>
      <c r="F41" s="16" t="n"/>
      <c r="G41" s="18" t="n"/>
      <c r="H41" s="16" t="n"/>
      <c r="I41" s="19" t="n"/>
      <c r="J41" s="19" t="n"/>
      <c r="K41" s="8">
        <f>IF(OR(I41="",J41=""),"",J41-I41)</f>
        <v/>
      </c>
      <c r="L41" s="9">
        <f>IF(OR(I41="",J41="",I41=0),"",IFERROR((J41-I41)/I41,""))</f>
        <v/>
      </c>
      <c r="M41" s="20" t="n"/>
      <c r="N41" s="22">
        <f>IF(OR(I41="",J41=""),"",IF(I41=0,IF(J41&lt;&gt;0,"Manuell prüfen","Im Rahmen"),IF(ABS((J41-I41)/I41)&gt;=Parameter!$B$4,"Manuell prüfen","Im Rahmen")))</f>
        <v/>
      </c>
    </row>
    <row r="42">
      <c r="A42" s="16" t="n"/>
      <c r="B42" s="17" t="n"/>
      <c r="C42" s="16" t="n"/>
      <c r="D42" s="16" t="n"/>
      <c r="E42" s="16" t="n"/>
      <c r="F42" s="16" t="n"/>
      <c r="G42" s="18" t="n"/>
      <c r="H42" s="16" t="n"/>
      <c r="I42" s="19" t="n"/>
      <c r="J42" s="19" t="n"/>
      <c r="K42" s="7">
        <f>IF(OR(I42="",J42=""),"",J42-I42)</f>
        <v/>
      </c>
      <c r="L42" s="13">
        <f>IF(OR(I42="",J42="",I42=0),"",IFERROR((J42-I42)/I42,""))</f>
        <v/>
      </c>
      <c r="M42" s="20" t="n"/>
      <c r="N42" s="21">
        <f>IF(OR(I42="",J42=""),"",IF(I42=0,IF(J42&lt;&gt;0,"Manuell prüfen","Im Rahmen"),IF(ABS((J42-I42)/I42)&gt;=Parameter!$B$4,"Manuell prüfen","Im Rahmen")))</f>
        <v/>
      </c>
    </row>
    <row r="43">
      <c r="A43" s="16" t="n"/>
      <c r="B43" s="17" t="n"/>
      <c r="C43" s="16" t="n"/>
      <c r="D43" s="16" t="n"/>
      <c r="E43" s="16" t="n"/>
      <c r="F43" s="16" t="n"/>
      <c r="G43" s="18" t="n"/>
      <c r="H43" s="16" t="n"/>
      <c r="I43" s="19" t="n"/>
      <c r="J43" s="19" t="n"/>
      <c r="K43" s="8">
        <f>IF(OR(I43="",J43=""),"",J43-I43)</f>
        <v/>
      </c>
      <c r="L43" s="9">
        <f>IF(OR(I43="",J43="",I43=0),"",IFERROR((J43-I43)/I43,""))</f>
        <v/>
      </c>
      <c r="M43" s="20" t="n"/>
      <c r="N43" s="22">
        <f>IF(OR(I43="",J43=""),"",IF(I43=0,IF(J43&lt;&gt;0,"Manuell prüfen","Im Rahmen"),IF(ABS((J43-I43)/I43)&gt;=Parameter!$B$4,"Manuell prüfen","Im Rahmen")))</f>
        <v/>
      </c>
    </row>
    <row r="44">
      <c r="A44" s="16" t="n"/>
      <c r="B44" s="17" t="n"/>
      <c r="C44" s="16" t="n"/>
      <c r="D44" s="16" t="n"/>
      <c r="E44" s="16" t="n"/>
      <c r="F44" s="16" t="n"/>
      <c r="G44" s="18" t="n"/>
      <c r="H44" s="16" t="n"/>
      <c r="I44" s="19" t="n"/>
      <c r="J44" s="19" t="n"/>
      <c r="K44" s="7">
        <f>IF(OR(I44="",J44=""),"",J44-I44)</f>
        <v/>
      </c>
      <c r="L44" s="13">
        <f>IF(OR(I44="",J44="",I44=0),"",IFERROR((J44-I44)/I44,""))</f>
        <v/>
      </c>
      <c r="M44" s="20" t="n"/>
      <c r="N44" s="21">
        <f>IF(OR(I44="",J44=""),"",IF(I44=0,IF(J44&lt;&gt;0,"Manuell prüfen","Im Rahmen"),IF(ABS((J44-I44)/I44)&gt;=Parameter!$B$4,"Manuell prüfen","Im Rahmen")))</f>
        <v/>
      </c>
    </row>
    <row r="45">
      <c r="A45" s="16" t="n"/>
      <c r="B45" s="17" t="n"/>
      <c r="C45" s="16" t="n"/>
      <c r="D45" s="16" t="n"/>
      <c r="E45" s="16" t="n"/>
      <c r="F45" s="16" t="n"/>
      <c r="G45" s="18" t="n"/>
      <c r="H45" s="16" t="n"/>
      <c r="I45" s="19" t="n"/>
      <c r="J45" s="19" t="n"/>
      <c r="K45" s="8">
        <f>IF(OR(I45="",J45=""),"",J45-I45)</f>
        <v/>
      </c>
      <c r="L45" s="9">
        <f>IF(OR(I45="",J45="",I45=0),"",IFERROR((J45-I45)/I45,""))</f>
        <v/>
      </c>
      <c r="M45" s="20" t="n"/>
      <c r="N45" s="22">
        <f>IF(OR(I45="",J45=""),"",IF(I45=0,IF(J45&lt;&gt;0,"Manuell prüfen","Im Rahmen"),IF(ABS((J45-I45)/I45)&gt;=Parameter!$B$4,"Manuell prüfen","Im Rahmen")))</f>
        <v/>
      </c>
    </row>
    <row r="46">
      <c r="A46" s="16" t="n"/>
      <c r="B46" s="17" t="n"/>
      <c r="C46" s="16" t="n"/>
      <c r="D46" s="16" t="n"/>
      <c r="E46" s="16" t="n"/>
      <c r="F46" s="16" t="n"/>
      <c r="G46" s="18" t="n"/>
      <c r="H46" s="16" t="n"/>
      <c r="I46" s="19" t="n"/>
      <c r="J46" s="19" t="n"/>
      <c r="K46" s="7">
        <f>IF(OR(I46="",J46=""),"",J46-I46)</f>
        <v/>
      </c>
      <c r="L46" s="13">
        <f>IF(OR(I46="",J46="",I46=0),"",IFERROR((J46-I46)/I46,""))</f>
        <v/>
      </c>
      <c r="M46" s="20" t="n"/>
      <c r="N46" s="21">
        <f>IF(OR(I46="",J46=""),"",IF(I46=0,IF(J46&lt;&gt;0,"Manuell prüfen","Im Rahmen"),IF(ABS((J46-I46)/I46)&gt;=Parameter!$B$4,"Manuell prüfen","Im Rahmen")))</f>
        <v/>
      </c>
    </row>
    <row r="47">
      <c r="A47" s="16" t="n"/>
      <c r="B47" s="17" t="n"/>
      <c r="C47" s="16" t="n"/>
      <c r="D47" s="16" t="n"/>
      <c r="E47" s="16" t="n"/>
      <c r="F47" s="16" t="n"/>
      <c r="G47" s="18" t="n"/>
      <c r="H47" s="16" t="n"/>
      <c r="I47" s="19" t="n"/>
      <c r="J47" s="19" t="n"/>
      <c r="K47" s="8">
        <f>IF(OR(I47="",J47=""),"",J47-I47)</f>
        <v/>
      </c>
      <c r="L47" s="9">
        <f>IF(OR(I47="",J47="",I47=0),"",IFERROR((J47-I47)/I47,""))</f>
        <v/>
      </c>
      <c r="M47" s="20" t="n"/>
      <c r="N47" s="22">
        <f>IF(OR(I47="",J47=""),"",IF(I47=0,IF(J47&lt;&gt;0,"Manuell prüfen","Im Rahmen"),IF(ABS((J47-I47)/I47)&gt;=Parameter!$B$4,"Manuell prüfen","Im Rahmen")))</f>
        <v/>
      </c>
    </row>
    <row r="48">
      <c r="A48" s="16" t="n"/>
      <c r="B48" s="17" t="n"/>
      <c r="C48" s="16" t="n"/>
      <c r="D48" s="16" t="n"/>
      <c r="E48" s="16" t="n"/>
      <c r="F48" s="16" t="n"/>
      <c r="G48" s="18" t="n"/>
      <c r="H48" s="16" t="n"/>
      <c r="I48" s="19" t="n"/>
      <c r="J48" s="19" t="n"/>
      <c r="K48" s="7">
        <f>IF(OR(I48="",J48=""),"",J48-I48)</f>
        <v/>
      </c>
      <c r="L48" s="13">
        <f>IF(OR(I48="",J48="",I48=0),"",IFERROR((J48-I48)/I48,""))</f>
        <v/>
      </c>
      <c r="M48" s="20" t="n"/>
      <c r="N48" s="21">
        <f>IF(OR(I48="",J48=""),"",IF(I48=0,IF(J48&lt;&gt;0,"Manuell prüfen","Im Rahmen"),IF(ABS((J48-I48)/I48)&gt;=Parameter!$B$4,"Manuell prüfen","Im Rahmen")))</f>
        <v/>
      </c>
    </row>
    <row r="49">
      <c r="A49" s="16" t="n"/>
      <c r="B49" s="17" t="n"/>
      <c r="C49" s="16" t="n"/>
      <c r="D49" s="16" t="n"/>
      <c r="E49" s="16" t="n"/>
      <c r="F49" s="16" t="n"/>
      <c r="G49" s="18" t="n"/>
      <c r="H49" s="16" t="n"/>
      <c r="I49" s="19" t="n"/>
      <c r="J49" s="19" t="n"/>
      <c r="K49" s="8">
        <f>IF(OR(I49="",J49=""),"",J49-I49)</f>
        <v/>
      </c>
      <c r="L49" s="9">
        <f>IF(OR(I49="",J49="",I49=0),"",IFERROR((J49-I49)/I49,""))</f>
        <v/>
      </c>
      <c r="M49" s="20" t="n"/>
      <c r="N49" s="22">
        <f>IF(OR(I49="",J49=""),"",IF(I49=0,IF(J49&lt;&gt;0,"Manuell prüfen","Im Rahmen"),IF(ABS((J49-I49)/I49)&gt;=Parameter!$B$4,"Manuell prüfen","Im Rahmen")))</f>
        <v/>
      </c>
    </row>
    <row r="50">
      <c r="A50" s="16" t="n"/>
      <c r="B50" s="17" t="n"/>
      <c r="C50" s="16" t="n"/>
      <c r="D50" s="16" t="n"/>
      <c r="E50" s="16" t="n"/>
      <c r="F50" s="16" t="n"/>
      <c r="G50" s="18" t="n"/>
      <c r="H50" s="16" t="n"/>
      <c r="I50" s="19" t="n"/>
      <c r="J50" s="19" t="n"/>
      <c r="K50" s="7">
        <f>IF(OR(I50="",J50=""),"",J50-I50)</f>
        <v/>
      </c>
      <c r="L50" s="13">
        <f>IF(OR(I50="",J50="",I50=0),"",IFERROR((J50-I50)/I50,""))</f>
        <v/>
      </c>
      <c r="M50" s="20" t="n"/>
      <c r="N50" s="21">
        <f>IF(OR(I50="",J50=""),"",IF(I50=0,IF(J50&lt;&gt;0,"Manuell prüfen","Im Rahmen"),IF(ABS((J50-I50)/I50)&gt;=Parameter!$B$4,"Manuell prüfen","Im Rahmen")))</f>
        <v/>
      </c>
    </row>
    <row r="51">
      <c r="A51" s="16" t="n"/>
      <c r="B51" s="17" t="n"/>
      <c r="C51" s="16" t="n"/>
      <c r="D51" s="16" t="n"/>
      <c r="E51" s="16" t="n"/>
      <c r="F51" s="16" t="n"/>
      <c r="G51" s="18" t="n"/>
      <c r="H51" s="16" t="n"/>
      <c r="I51" s="19" t="n"/>
      <c r="J51" s="19" t="n"/>
      <c r="K51" s="8">
        <f>IF(OR(I51="",J51=""),"",J51-I51)</f>
        <v/>
      </c>
      <c r="L51" s="9">
        <f>IF(OR(I51="",J51="",I51=0),"",IFERROR((J51-I51)/I51,""))</f>
        <v/>
      </c>
      <c r="M51" s="20" t="n"/>
      <c r="N51" s="22">
        <f>IF(OR(I51="",J51=""),"",IF(I51=0,IF(J51&lt;&gt;0,"Manuell prüfen","Im Rahmen"),IF(ABS((J51-I51)/I51)&gt;=Parameter!$B$4,"Manuell prüfen","Im Rahmen")))</f>
        <v/>
      </c>
    </row>
    <row r="52">
      <c r="A52" s="16" t="n"/>
      <c r="B52" s="17" t="n"/>
      <c r="C52" s="16" t="n"/>
      <c r="D52" s="16" t="n"/>
      <c r="E52" s="16" t="n"/>
      <c r="F52" s="16" t="n"/>
      <c r="G52" s="18" t="n"/>
      <c r="H52" s="16" t="n"/>
      <c r="I52" s="19" t="n"/>
      <c r="J52" s="19" t="n"/>
      <c r="K52" s="7">
        <f>IF(OR(I52="",J52=""),"",J52-I52)</f>
        <v/>
      </c>
      <c r="L52" s="13">
        <f>IF(OR(I52="",J52="",I52=0),"",IFERROR((J52-I52)/I52,""))</f>
        <v/>
      </c>
      <c r="M52" s="20" t="n"/>
      <c r="N52" s="21">
        <f>IF(OR(I52="",J52=""),"",IF(I52=0,IF(J52&lt;&gt;0,"Manuell prüfen","Im Rahmen"),IF(ABS((J52-I52)/I52)&gt;=Parameter!$B$4,"Manuell prüfen","Im Rahmen")))</f>
        <v/>
      </c>
    </row>
    <row r="53">
      <c r="A53" s="16" t="n"/>
      <c r="B53" s="17" t="n"/>
      <c r="C53" s="16" t="n"/>
      <c r="D53" s="16" t="n"/>
      <c r="E53" s="16" t="n"/>
      <c r="F53" s="16" t="n"/>
      <c r="G53" s="18" t="n"/>
      <c r="H53" s="16" t="n"/>
      <c r="I53" s="19" t="n"/>
      <c r="J53" s="19" t="n"/>
      <c r="K53" s="8">
        <f>IF(OR(I53="",J53=""),"",J53-I53)</f>
        <v/>
      </c>
      <c r="L53" s="9">
        <f>IF(OR(I53="",J53="",I53=0),"",IFERROR((J53-I53)/I53,""))</f>
        <v/>
      </c>
      <c r="M53" s="20" t="n"/>
      <c r="N53" s="22">
        <f>IF(OR(I53="",J53=""),"",IF(I53=0,IF(J53&lt;&gt;0,"Manuell prüfen","Im Rahmen"),IF(ABS((J53-I53)/I53)&gt;=Parameter!$B$4,"Manuell prüfen","Im Rahmen")))</f>
        <v/>
      </c>
    </row>
    <row r="54">
      <c r="A54" s="16" t="n"/>
      <c r="B54" s="17" t="n"/>
      <c r="C54" s="16" t="n"/>
      <c r="D54" s="16" t="n"/>
      <c r="E54" s="16" t="n"/>
      <c r="F54" s="16" t="n"/>
      <c r="G54" s="18" t="n"/>
      <c r="H54" s="16" t="n"/>
      <c r="I54" s="19" t="n"/>
      <c r="J54" s="19" t="n"/>
      <c r="K54" s="7">
        <f>IF(OR(I54="",J54=""),"",J54-I54)</f>
        <v/>
      </c>
      <c r="L54" s="13">
        <f>IF(OR(I54="",J54="",I54=0),"",IFERROR((J54-I54)/I54,""))</f>
        <v/>
      </c>
      <c r="M54" s="20" t="n"/>
      <c r="N54" s="21">
        <f>IF(OR(I54="",J54=""),"",IF(I54=0,IF(J54&lt;&gt;0,"Manuell prüfen","Im Rahmen"),IF(ABS((J54-I54)/I54)&gt;=Parameter!$B$4,"Manuell prüfen","Im Rahmen")))</f>
        <v/>
      </c>
    </row>
    <row r="55">
      <c r="A55" s="16" t="n"/>
      <c r="B55" s="17" t="n"/>
      <c r="C55" s="16" t="n"/>
      <c r="D55" s="16" t="n"/>
      <c r="E55" s="16" t="n"/>
      <c r="F55" s="16" t="n"/>
      <c r="G55" s="18" t="n"/>
      <c r="H55" s="16" t="n"/>
      <c r="I55" s="19" t="n"/>
      <c r="J55" s="19" t="n"/>
      <c r="K55" s="8">
        <f>IF(OR(I55="",J55=""),"",J55-I55)</f>
        <v/>
      </c>
      <c r="L55" s="9">
        <f>IF(OR(I55="",J55="",I55=0),"",IFERROR((J55-I55)/I55,""))</f>
        <v/>
      </c>
      <c r="M55" s="20" t="n"/>
      <c r="N55" s="22">
        <f>IF(OR(I55="",J55=""),"",IF(I55=0,IF(J55&lt;&gt;0,"Manuell prüfen","Im Rahmen"),IF(ABS((J55-I55)/I55)&gt;=Parameter!$B$4,"Manuell prüfen","Im Rahmen")))</f>
        <v/>
      </c>
    </row>
    <row r="56">
      <c r="A56" s="16" t="n"/>
      <c r="B56" s="17" t="n"/>
      <c r="C56" s="16" t="n"/>
      <c r="D56" s="16" t="n"/>
      <c r="E56" s="16" t="n"/>
      <c r="F56" s="16" t="n"/>
      <c r="G56" s="18" t="n"/>
      <c r="H56" s="16" t="n"/>
      <c r="I56" s="19" t="n"/>
      <c r="J56" s="19" t="n"/>
      <c r="K56" s="7">
        <f>IF(OR(I56="",J56=""),"",J56-I56)</f>
        <v/>
      </c>
      <c r="L56" s="13">
        <f>IF(OR(I56="",J56="",I56=0),"",IFERROR((J56-I56)/I56,""))</f>
        <v/>
      </c>
      <c r="M56" s="20" t="n"/>
      <c r="N56" s="21">
        <f>IF(OR(I56="",J56=""),"",IF(I56=0,IF(J56&lt;&gt;0,"Manuell prüfen","Im Rahmen"),IF(ABS((J56-I56)/I56)&gt;=Parameter!$B$4,"Manuell prüfen","Im Rahmen")))</f>
        <v/>
      </c>
    </row>
    <row r="57">
      <c r="A57" s="16" t="n"/>
      <c r="B57" s="17" t="n"/>
      <c r="C57" s="16" t="n"/>
      <c r="D57" s="16" t="n"/>
      <c r="E57" s="16" t="n"/>
      <c r="F57" s="16" t="n"/>
      <c r="G57" s="18" t="n"/>
      <c r="H57" s="16" t="n"/>
      <c r="I57" s="19" t="n"/>
      <c r="J57" s="19" t="n"/>
      <c r="K57" s="8">
        <f>IF(OR(I57="",J57=""),"",J57-I57)</f>
        <v/>
      </c>
      <c r="L57" s="9">
        <f>IF(OR(I57="",J57="",I57=0),"",IFERROR((J57-I57)/I57,""))</f>
        <v/>
      </c>
      <c r="M57" s="20" t="n"/>
      <c r="N57" s="22">
        <f>IF(OR(I57="",J57=""),"",IF(I57=0,IF(J57&lt;&gt;0,"Manuell prüfen","Im Rahmen"),IF(ABS((J57-I57)/I57)&gt;=Parameter!$B$4,"Manuell prüfen","Im Rahmen")))</f>
        <v/>
      </c>
    </row>
    <row r="58">
      <c r="A58" s="16" t="n"/>
      <c r="B58" s="17" t="n"/>
      <c r="C58" s="16" t="n"/>
      <c r="D58" s="16" t="n"/>
      <c r="E58" s="16" t="n"/>
      <c r="F58" s="16" t="n"/>
      <c r="G58" s="18" t="n"/>
      <c r="H58" s="16" t="n"/>
      <c r="I58" s="19" t="n"/>
      <c r="J58" s="19" t="n"/>
      <c r="K58" s="7">
        <f>IF(OR(I58="",J58=""),"",J58-I58)</f>
        <v/>
      </c>
      <c r="L58" s="13">
        <f>IF(OR(I58="",J58="",I58=0),"",IFERROR((J58-I58)/I58,""))</f>
        <v/>
      </c>
      <c r="M58" s="20" t="n"/>
      <c r="N58" s="21">
        <f>IF(OR(I58="",J58=""),"",IF(I58=0,IF(J58&lt;&gt;0,"Manuell prüfen","Im Rahmen"),IF(ABS((J58-I58)/I58)&gt;=Parameter!$B$4,"Manuell prüfen","Im Rahmen")))</f>
        <v/>
      </c>
    </row>
    <row r="59">
      <c r="A59" s="16" t="n"/>
      <c r="B59" s="17" t="n"/>
      <c r="C59" s="16" t="n"/>
      <c r="D59" s="16" t="n"/>
      <c r="E59" s="16" t="n"/>
      <c r="F59" s="16" t="n"/>
      <c r="G59" s="18" t="n"/>
      <c r="H59" s="16" t="n"/>
      <c r="I59" s="19" t="n"/>
      <c r="J59" s="19" t="n"/>
      <c r="K59" s="8">
        <f>IF(OR(I59="",J59=""),"",J59-I59)</f>
        <v/>
      </c>
      <c r="L59" s="9">
        <f>IF(OR(I59="",J59="",I59=0),"",IFERROR((J59-I59)/I59,""))</f>
        <v/>
      </c>
      <c r="M59" s="20" t="n"/>
      <c r="N59" s="22">
        <f>IF(OR(I59="",J59=""),"",IF(I59=0,IF(J59&lt;&gt;0,"Manuell prüfen","Im Rahmen"),IF(ABS((J59-I59)/I59)&gt;=Parameter!$B$4,"Manuell prüfen","Im Rahmen")))</f>
        <v/>
      </c>
    </row>
    <row r="60">
      <c r="A60" s="16" t="n"/>
      <c r="B60" s="17" t="n"/>
      <c r="C60" s="16" t="n"/>
      <c r="D60" s="16" t="n"/>
      <c r="E60" s="16" t="n"/>
      <c r="F60" s="16" t="n"/>
      <c r="G60" s="18" t="n"/>
      <c r="H60" s="16" t="n"/>
      <c r="I60" s="19" t="n"/>
      <c r="J60" s="19" t="n"/>
      <c r="K60" s="7">
        <f>IF(OR(I60="",J60=""),"",J60-I60)</f>
        <v/>
      </c>
      <c r="L60" s="13">
        <f>IF(OR(I60="",J60="",I60=0),"",IFERROR((J60-I60)/I60,""))</f>
        <v/>
      </c>
      <c r="M60" s="20" t="n"/>
      <c r="N60" s="21">
        <f>IF(OR(I60="",J60=""),"",IF(I60=0,IF(J60&lt;&gt;0,"Manuell prüfen","Im Rahmen"),IF(ABS((J60-I60)/I60)&gt;=Parameter!$B$4,"Manuell prüfen","Im Rahmen")))</f>
        <v/>
      </c>
    </row>
    <row r="61">
      <c r="A61" s="16" t="n"/>
      <c r="B61" s="17" t="n"/>
      <c r="C61" s="16" t="n"/>
      <c r="D61" s="16" t="n"/>
      <c r="E61" s="16" t="n"/>
      <c r="F61" s="16" t="n"/>
      <c r="G61" s="18" t="n"/>
      <c r="H61" s="16" t="n"/>
      <c r="I61" s="19" t="n"/>
      <c r="J61" s="19" t="n"/>
      <c r="K61" s="8">
        <f>IF(OR(I61="",J61=""),"",J61-I61)</f>
        <v/>
      </c>
      <c r="L61" s="9">
        <f>IF(OR(I61="",J61="",I61=0),"",IFERROR((J61-I61)/I61,""))</f>
        <v/>
      </c>
      <c r="M61" s="20" t="n"/>
      <c r="N61" s="22">
        <f>IF(OR(I61="",J61=""),"",IF(I61=0,IF(J61&lt;&gt;0,"Manuell prüfen","Im Rahmen"),IF(ABS((J61-I61)/I61)&gt;=Parameter!$B$4,"Manuell prüfen","Im Rahmen")))</f>
        <v/>
      </c>
    </row>
    <row r="62">
      <c r="A62" s="16" t="n"/>
      <c r="B62" s="17" t="n"/>
      <c r="C62" s="16" t="n"/>
      <c r="D62" s="16" t="n"/>
      <c r="E62" s="16" t="n"/>
      <c r="F62" s="16" t="n"/>
      <c r="G62" s="18" t="n"/>
      <c r="H62" s="16" t="n"/>
      <c r="I62" s="19" t="n"/>
      <c r="J62" s="19" t="n"/>
      <c r="K62" s="7">
        <f>IF(OR(I62="",J62=""),"",J62-I62)</f>
        <v/>
      </c>
      <c r="L62" s="13">
        <f>IF(OR(I62="",J62="",I62=0),"",IFERROR((J62-I62)/I62,""))</f>
        <v/>
      </c>
      <c r="M62" s="20" t="n"/>
      <c r="N62" s="21">
        <f>IF(OR(I62="",J62=""),"",IF(I62=0,IF(J62&lt;&gt;0,"Manuell prüfen","Im Rahmen"),IF(ABS((J62-I62)/I62)&gt;=Parameter!$B$4,"Manuell prüfen","Im Rahmen")))</f>
        <v/>
      </c>
    </row>
    <row r="63">
      <c r="A63" s="16" t="n"/>
      <c r="B63" s="17" t="n"/>
      <c r="C63" s="16" t="n"/>
      <c r="D63" s="16" t="n"/>
      <c r="E63" s="16" t="n"/>
      <c r="F63" s="16" t="n"/>
      <c r="G63" s="18" t="n"/>
      <c r="H63" s="16" t="n"/>
      <c r="I63" s="19" t="n"/>
      <c r="J63" s="19" t="n"/>
      <c r="K63" s="8">
        <f>IF(OR(I63="",J63=""),"",J63-I63)</f>
        <v/>
      </c>
      <c r="L63" s="9">
        <f>IF(OR(I63="",J63="",I63=0),"",IFERROR((J63-I63)/I63,""))</f>
        <v/>
      </c>
      <c r="M63" s="20" t="n"/>
      <c r="N63" s="22">
        <f>IF(OR(I63="",J63=""),"",IF(I63=0,IF(J63&lt;&gt;0,"Manuell prüfen","Im Rahmen"),IF(ABS((J63-I63)/I63)&gt;=Parameter!$B$4,"Manuell prüfen","Im Rahmen")))</f>
        <v/>
      </c>
    </row>
    <row r="64">
      <c r="A64" s="16" t="n"/>
      <c r="B64" s="17" t="n"/>
      <c r="C64" s="16" t="n"/>
      <c r="D64" s="16" t="n"/>
      <c r="E64" s="16" t="n"/>
      <c r="F64" s="16" t="n"/>
      <c r="G64" s="18" t="n"/>
      <c r="H64" s="16" t="n"/>
      <c r="I64" s="19" t="n"/>
      <c r="J64" s="19" t="n"/>
      <c r="K64" s="7">
        <f>IF(OR(I64="",J64=""),"",J64-I64)</f>
        <v/>
      </c>
      <c r="L64" s="13">
        <f>IF(OR(I64="",J64="",I64=0),"",IFERROR((J64-I64)/I64,""))</f>
        <v/>
      </c>
      <c r="M64" s="20" t="n"/>
      <c r="N64" s="21">
        <f>IF(OR(I64="",J64=""),"",IF(I64=0,IF(J64&lt;&gt;0,"Manuell prüfen","Im Rahmen"),IF(ABS((J64-I64)/I64)&gt;=Parameter!$B$4,"Manuell prüfen","Im Rahmen")))</f>
        <v/>
      </c>
    </row>
    <row r="65">
      <c r="A65" s="16" t="n"/>
      <c r="B65" s="17" t="n"/>
      <c r="C65" s="16" t="n"/>
      <c r="D65" s="16" t="n"/>
      <c r="E65" s="16" t="n"/>
      <c r="F65" s="16" t="n"/>
      <c r="G65" s="18" t="n"/>
      <c r="H65" s="16" t="n"/>
      <c r="I65" s="19" t="n"/>
      <c r="J65" s="19" t="n"/>
      <c r="K65" s="8">
        <f>IF(OR(I65="",J65=""),"",J65-I65)</f>
        <v/>
      </c>
      <c r="L65" s="9">
        <f>IF(OR(I65="",J65="",I65=0),"",IFERROR((J65-I65)/I65,""))</f>
        <v/>
      </c>
      <c r="M65" s="20" t="n"/>
      <c r="N65" s="22">
        <f>IF(OR(I65="",J65=""),"",IF(I65=0,IF(J65&lt;&gt;0,"Manuell prüfen","Im Rahmen"),IF(ABS((J65-I65)/I65)&gt;=Parameter!$B$4,"Manuell prüfen","Im Rahmen")))</f>
        <v/>
      </c>
    </row>
    <row r="66">
      <c r="A66" s="16" t="n"/>
      <c r="B66" s="17" t="n"/>
      <c r="C66" s="16" t="n"/>
      <c r="D66" s="16" t="n"/>
      <c r="E66" s="16" t="n"/>
      <c r="F66" s="16" t="n"/>
      <c r="G66" s="18" t="n"/>
      <c r="H66" s="16" t="n"/>
      <c r="I66" s="19" t="n"/>
      <c r="J66" s="19" t="n"/>
      <c r="K66" s="7">
        <f>IF(OR(I66="",J66=""),"",J66-I66)</f>
        <v/>
      </c>
      <c r="L66" s="13">
        <f>IF(OR(I66="",J66="",I66=0),"",IFERROR((J66-I66)/I66,""))</f>
        <v/>
      </c>
      <c r="M66" s="20" t="n"/>
      <c r="N66" s="21">
        <f>IF(OR(I66="",J66=""),"",IF(I66=0,IF(J66&lt;&gt;0,"Manuell prüfen","Im Rahmen"),IF(ABS((J66-I66)/I66)&gt;=Parameter!$B$4,"Manuell prüfen","Im Rahmen")))</f>
        <v/>
      </c>
    </row>
    <row r="67">
      <c r="A67" s="16" t="n"/>
      <c r="B67" s="17" t="n"/>
      <c r="C67" s="16" t="n"/>
      <c r="D67" s="16" t="n"/>
      <c r="E67" s="16" t="n"/>
      <c r="F67" s="16" t="n"/>
      <c r="G67" s="18" t="n"/>
      <c r="H67" s="16" t="n"/>
      <c r="I67" s="19" t="n"/>
      <c r="J67" s="19" t="n"/>
      <c r="K67" s="8">
        <f>IF(OR(I67="",J67=""),"",J67-I67)</f>
        <v/>
      </c>
      <c r="L67" s="9">
        <f>IF(OR(I67="",J67="",I67=0),"",IFERROR((J67-I67)/I67,""))</f>
        <v/>
      </c>
      <c r="M67" s="20" t="n"/>
      <c r="N67" s="22">
        <f>IF(OR(I67="",J67=""),"",IF(I67=0,IF(J67&lt;&gt;0,"Manuell prüfen","Im Rahmen"),IF(ABS((J67-I67)/I67)&gt;=Parameter!$B$4,"Manuell prüfen","Im Rahmen")))</f>
        <v/>
      </c>
    </row>
    <row r="68">
      <c r="A68" s="16" t="n"/>
      <c r="B68" s="17" t="n"/>
      <c r="C68" s="16" t="n"/>
      <c r="D68" s="16" t="n"/>
      <c r="E68" s="16" t="n"/>
      <c r="F68" s="16" t="n"/>
      <c r="G68" s="18" t="n"/>
      <c r="H68" s="16" t="n"/>
      <c r="I68" s="19" t="n"/>
      <c r="J68" s="19" t="n"/>
      <c r="K68" s="7">
        <f>IF(OR(I68="",J68=""),"",J68-I68)</f>
        <v/>
      </c>
      <c r="L68" s="13">
        <f>IF(OR(I68="",J68="",I68=0),"",IFERROR((J68-I68)/I68,""))</f>
        <v/>
      </c>
      <c r="M68" s="20" t="n"/>
      <c r="N68" s="21">
        <f>IF(OR(I68="",J68=""),"",IF(I68=0,IF(J68&lt;&gt;0,"Manuell prüfen","Im Rahmen"),IF(ABS((J68-I68)/I68)&gt;=Parameter!$B$4,"Manuell prüfen","Im Rahmen")))</f>
        <v/>
      </c>
    </row>
    <row r="69">
      <c r="A69" s="16" t="n"/>
      <c r="B69" s="17" t="n"/>
      <c r="C69" s="16" t="n"/>
      <c r="D69" s="16" t="n"/>
      <c r="E69" s="16" t="n"/>
      <c r="F69" s="16" t="n"/>
      <c r="G69" s="18" t="n"/>
      <c r="H69" s="16" t="n"/>
      <c r="I69" s="19" t="n"/>
      <c r="J69" s="19" t="n"/>
      <c r="K69" s="8">
        <f>IF(OR(I69="",J69=""),"",J69-I69)</f>
        <v/>
      </c>
      <c r="L69" s="9">
        <f>IF(OR(I69="",J69="",I69=0),"",IFERROR((J69-I69)/I69,""))</f>
        <v/>
      </c>
      <c r="M69" s="20" t="n"/>
      <c r="N69" s="22">
        <f>IF(OR(I69="",J69=""),"",IF(I69=0,IF(J69&lt;&gt;0,"Manuell prüfen","Im Rahmen"),IF(ABS((J69-I69)/I69)&gt;=Parameter!$B$4,"Manuell prüfen","Im Rahmen")))</f>
        <v/>
      </c>
    </row>
    <row r="70">
      <c r="A70" s="16" t="n"/>
      <c r="B70" s="17" t="n"/>
      <c r="C70" s="16" t="n"/>
      <c r="D70" s="16" t="n"/>
      <c r="E70" s="16" t="n"/>
      <c r="F70" s="16" t="n"/>
      <c r="G70" s="18" t="n"/>
      <c r="H70" s="16" t="n"/>
      <c r="I70" s="19" t="n"/>
      <c r="J70" s="19" t="n"/>
      <c r="K70" s="7">
        <f>IF(OR(I70="",J70=""),"",J70-I70)</f>
        <v/>
      </c>
      <c r="L70" s="13">
        <f>IF(OR(I70="",J70="",I70=0),"",IFERROR((J70-I70)/I70,""))</f>
        <v/>
      </c>
      <c r="M70" s="20" t="n"/>
      <c r="N70" s="21">
        <f>IF(OR(I70="",J70=""),"",IF(I70=0,IF(J70&lt;&gt;0,"Manuell prüfen","Im Rahmen"),IF(ABS((J70-I70)/I70)&gt;=Parameter!$B$4,"Manuell prüfen","Im Rahmen")))</f>
        <v/>
      </c>
    </row>
    <row r="71">
      <c r="A71" s="16" t="n"/>
      <c r="B71" s="17" t="n"/>
      <c r="C71" s="16" t="n"/>
      <c r="D71" s="16" t="n"/>
      <c r="E71" s="16" t="n"/>
      <c r="F71" s="16" t="n"/>
      <c r="G71" s="18" t="n"/>
      <c r="H71" s="16" t="n"/>
      <c r="I71" s="19" t="n"/>
      <c r="J71" s="19" t="n"/>
      <c r="K71" s="8">
        <f>IF(OR(I71="",J71=""),"",J71-I71)</f>
        <v/>
      </c>
      <c r="L71" s="9">
        <f>IF(OR(I71="",J71="",I71=0),"",IFERROR((J71-I71)/I71,""))</f>
        <v/>
      </c>
      <c r="M71" s="20" t="n"/>
      <c r="N71" s="22">
        <f>IF(OR(I71="",J71=""),"",IF(I71=0,IF(J71&lt;&gt;0,"Manuell prüfen","Im Rahmen"),IF(ABS((J71-I71)/I71)&gt;=Parameter!$B$4,"Manuell prüfen","Im Rahmen")))</f>
        <v/>
      </c>
    </row>
    <row r="72">
      <c r="A72" s="16" t="n"/>
      <c r="B72" s="17" t="n"/>
      <c r="C72" s="16" t="n"/>
      <c r="D72" s="16" t="n"/>
      <c r="E72" s="16" t="n"/>
      <c r="F72" s="16" t="n"/>
      <c r="G72" s="18" t="n"/>
      <c r="H72" s="16" t="n"/>
      <c r="I72" s="19" t="n"/>
      <c r="J72" s="19" t="n"/>
      <c r="K72" s="7">
        <f>IF(OR(I72="",J72=""),"",J72-I72)</f>
        <v/>
      </c>
      <c r="L72" s="13">
        <f>IF(OR(I72="",J72="",I72=0),"",IFERROR((J72-I72)/I72,""))</f>
        <v/>
      </c>
      <c r="M72" s="20" t="n"/>
      <c r="N72" s="21">
        <f>IF(OR(I72="",J72=""),"",IF(I72=0,IF(J72&lt;&gt;0,"Manuell prüfen","Im Rahmen"),IF(ABS((J72-I72)/I72)&gt;=Parameter!$B$4,"Manuell prüfen","Im Rahmen")))</f>
        <v/>
      </c>
    </row>
    <row r="73">
      <c r="A73" s="16" t="n"/>
      <c r="B73" s="17" t="n"/>
      <c r="C73" s="16" t="n"/>
      <c r="D73" s="16" t="n"/>
      <c r="E73" s="16" t="n"/>
      <c r="F73" s="16" t="n"/>
      <c r="G73" s="18" t="n"/>
      <c r="H73" s="16" t="n"/>
      <c r="I73" s="19" t="n"/>
      <c r="J73" s="19" t="n"/>
      <c r="K73" s="8">
        <f>IF(OR(I73="",J73=""),"",J73-I73)</f>
        <v/>
      </c>
      <c r="L73" s="9">
        <f>IF(OR(I73="",J73="",I73=0),"",IFERROR((J73-I73)/I73,""))</f>
        <v/>
      </c>
      <c r="M73" s="20" t="n"/>
      <c r="N73" s="22">
        <f>IF(OR(I73="",J73=""),"",IF(I73=0,IF(J73&lt;&gt;0,"Manuell prüfen","Im Rahmen"),IF(ABS((J73-I73)/I73)&gt;=Parameter!$B$4,"Manuell prüfen","Im Rahmen")))</f>
        <v/>
      </c>
    </row>
    <row r="74">
      <c r="A74" s="16" t="n"/>
      <c r="B74" s="17" t="n"/>
      <c r="C74" s="16" t="n"/>
      <c r="D74" s="16" t="n"/>
      <c r="E74" s="16" t="n"/>
      <c r="F74" s="16" t="n"/>
      <c r="G74" s="18" t="n"/>
      <c r="H74" s="16" t="n"/>
      <c r="I74" s="19" t="n"/>
      <c r="J74" s="19" t="n"/>
      <c r="K74" s="7">
        <f>IF(OR(I74="",J74=""),"",J74-I74)</f>
        <v/>
      </c>
      <c r="L74" s="13">
        <f>IF(OR(I74="",J74="",I74=0),"",IFERROR((J74-I74)/I74,""))</f>
        <v/>
      </c>
      <c r="M74" s="20" t="n"/>
      <c r="N74" s="21">
        <f>IF(OR(I74="",J74=""),"",IF(I74=0,IF(J74&lt;&gt;0,"Manuell prüfen","Im Rahmen"),IF(ABS((J74-I74)/I74)&gt;=Parameter!$B$4,"Manuell prüfen","Im Rahmen")))</f>
        <v/>
      </c>
    </row>
    <row r="75">
      <c r="A75" s="16" t="n"/>
      <c r="B75" s="17" t="n"/>
      <c r="C75" s="16" t="n"/>
      <c r="D75" s="16" t="n"/>
      <c r="E75" s="16" t="n"/>
      <c r="F75" s="16" t="n"/>
      <c r="G75" s="18" t="n"/>
      <c r="H75" s="16" t="n"/>
      <c r="I75" s="19" t="n"/>
      <c r="J75" s="19" t="n"/>
      <c r="K75" s="8">
        <f>IF(OR(I75="",J75=""),"",J75-I75)</f>
        <v/>
      </c>
      <c r="L75" s="9">
        <f>IF(OR(I75="",J75="",I75=0),"",IFERROR((J75-I75)/I75,""))</f>
        <v/>
      </c>
      <c r="M75" s="20" t="n"/>
      <c r="N75" s="22">
        <f>IF(OR(I75="",J75=""),"",IF(I75=0,IF(J75&lt;&gt;0,"Manuell prüfen","Im Rahmen"),IF(ABS((J75-I75)/I75)&gt;=Parameter!$B$4,"Manuell prüfen","Im Rahmen")))</f>
        <v/>
      </c>
    </row>
    <row r="76">
      <c r="A76" s="16" t="n"/>
      <c r="B76" s="17" t="n"/>
      <c r="C76" s="16" t="n"/>
      <c r="D76" s="16" t="n"/>
      <c r="E76" s="16" t="n"/>
      <c r="F76" s="16" t="n"/>
      <c r="G76" s="18" t="n"/>
      <c r="H76" s="16" t="n"/>
      <c r="I76" s="19" t="n"/>
      <c r="J76" s="19" t="n"/>
      <c r="K76" s="7">
        <f>IF(OR(I76="",J76=""),"",J76-I76)</f>
        <v/>
      </c>
      <c r="L76" s="13">
        <f>IF(OR(I76="",J76="",I76=0),"",IFERROR((J76-I76)/I76,""))</f>
        <v/>
      </c>
      <c r="M76" s="20" t="n"/>
      <c r="N76" s="21">
        <f>IF(OR(I76="",J76=""),"",IF(I76=0,IF(J76&lt;&gt;0,"Manuell prüfen","Im Rahmen"),IF(ABS((J76-I76)/I76)&gt;=Parameter!$B$4,"Manuell prüfen","Im Rahmen")))</f>
        <v/>
      </c>
    </row>
    <row r="77">
      <c r="A77" s="16" t="n"/>
      <c r="B77" s="17" t="n"/>
      <c r="C77" s="16" t="n"/>
      <c r="D77" s="16" t="n"/>
      <c r="E77" s="16" t="n"/>
      <c r="F77" s="16" t="n"/>
      <c r="G77" s="18" t="n"/>
      <c r="H77" s="16" t="n"/>
      <c r="I77" s="19" t="n"/>
      <c r="J77" s="19" t="n"/>
      <c r="K77" s="8">
        <f>IF(OR(I77="",J77=""),"",J77-I77)</f>
        <v/>
      </c>
      <c r="L77" s="9">
        <f>IF(OR(I77="",J77="",I77=0),"",IFERROR((J77-I77)/I77,""))</f>
        <v/>
      </c>
      <c r="M77" s="20" t="n"/>
      <c r="N77" s="22">
        <f>IF(OR(I77="",J77=""),"",IF(I77=0,IF(J77&lt;&gt;0,"Manuell prüfen","Im Rahmen"),IF(ABS((J77-I77)/I77)&gt;=Parameter!$B$4,"Manuell prüfen","Im Rahmen")))</f>
        <v/>
      </c>
    </row>
    <row r="78">
      <c r="A78" s="16" t="n"/>
      <c r="B78" s="17" t="n"/>
      <c r="C78" s="16" t="n"/>
      <c r="D78" s="16" t="n"/>
      <c r="E78" s="16" t="n"/>
      <c r="F78" s="16" t="n"/>
      <c r="G78" s="18" t="n"/>
      <c r="H78" s="16" t="n"/>
      <c r="I78" s="19" t="n"/>
      <c r="J78" s="19" t="n"/>
      <c r="K78" s="7">
        <f>IF(OR(I78="",J78=""),"",J78-I78)</f>
        <v/>
      </c>
      <c r="L78" s="13">
        <f>IF(OR(I78="",J78="",I78=0),"",IFERROR((J78-I78)/I78,""))</f>
        <v/>
      </c>
      <c r="M78" s="20" t="n"/>
      <c r="N78" s="21">
        <f>IF(OR(I78="",J78=""),"",IF(I78=0,IF(J78&lt;&gt;0,"Manuell prüfen","Im Rahmen"),IF(ABS((J78-I78)/I78)&gt;=Parameter!$B$4,"Manuell prüfen","Im Rahmen")))</f>
        <v/>
      </c>
    </row>
    <row r="79">
      <c r="A79" s="16" t="n"/>
      <c r="B79" s="17" t="n"/>
      <c r="C79" s="16" t="n"/>
      <c r="D79" s="16" t="n"/>
      <c r="E79" s="16" t="n"/>
      <c r="F79" s="16" t="n"/>
      <c r="G79" s="18" t="n"/>
      <c r="H79" s="16" t="n"/>
      <c r="I79" s="19" t="n"/>
      <c r="J79" s="19" t="n"/>
      <c r="K79" s="8">
        <f>IF(OR(I79="",J79=""),"",J79-I79)</f>
        <v/>
      </c>
      <c r="L79" s="9">
        <f>IF(OR(I79="",J79="",I79=0),"",IFERROR((J79-I79)/I79,""))</f>
        <v/>
      </c>
      <c r="M79" s="20" t="n"/>
      <c r="N79" s="22">
        <f>IF(OR(I79="",J79=""),"",IF(I79=0,IF(J79&lt;&gt;0,"Manuell prüfen","Im Rahmen"),IF(ABS((J79-I79)/I79)&gt;=Parameter!$B$4,"Manuell prüfen","Im Rahmen")))</f>
        <v/>
      </c>
    </row>
    <row r="80">
      <c r="A80" s="16" t="n"/>
      <c r="B80" s="17" t="n"/>
      <c r="C80" s="16" t="n"/>
      <c r="D80" s="16" t="n"/>
      <c r="E80" s="16" t="n"/>
      <c r="F80" s="16" t="n"/>
      <c r="G80" s="18" t="n"/>
      <c r="H80" s="16" t="n"/>
      <c r="I80" s="19" t="n"/>
      <c r="J80" s="19" t="n"/>
      <c r="K80" s="7">
        <f>IF(OR(I80="",J80=""),"",J80-I80)</f>
        <v/>
      </c>
      <c r="L80" s="13">
        <f>IF(OR(I80="",J80="",I80=0),"",IFERROR((J80-I80)/I80,""))</f>
        <v/>
      </c>
      <c r="M80" s="20" t="n"/>
      <c r="N80" s="21">
        <f>IF(OR(I80="",J80=""),"",IF(I80=0,IF(J80&lt;&gt;0,"Manuell prüfen","Im Rahmen"),IF(ABS((J80-I80)/I80)&gt;=Parameter!$B$4,"Manuell prüfen","Im Rahmen")))</f>
        <v/>
      </c>
    </row>
    <row r="81">
      <c r="A81" s="16" t="n"/>
      <c r="B81" s="17" t="n"/>
      <c r="C81" s="16" t="n"/>
      <c r="D81" s="16" t="n"/>
      <c r="E81" s="16" t="n"/>
      <c r="F81" s="16" t="n"/>
      <c r="G81" s="18" t="n"/>
      <c r="H81" s="16" t="n"/>
      <c r="I81" s="19" t="n"/>
      <c r="J81" s="19" t="n"/>
      <c r="K81" s="8">
        <f>IF(OR(I81="",J81=""),"",J81-I81)</f>
        <v/>
      </c>
      <c r="L81" s="9">
        <f>IF(OR(I81="",J81="",I81=0),"",IFERROR((J81-I81)/I81,""))</f>
        <v/>
      </c>
      <c r="M81" s="20" t="n"/>
      <c r="N81" s="22">
        <f>IF(OR(I81="",J81=""),"",IF(I81=0,IF(J81&lt;&gt;0,"Manuell prüfen","Im Rahmen"),IF(ABS((J81-I81)/I81)&gt;=Parameter!$B$4,"Manuell prüfen","Im Rahmen")))</f>
        <v/>
      </c>
    </row>
    <row r="82">
      <c r="A82" s="16" t="n"/>
      <c r="B82" s="17" t="n"/>
      <c r="C82" s="16" t="n"/>
      <c r="D82" s="16" t="n"/>
      <c r="E82" s="16" t="n"/>
      <c r="F82" s="16" t="n"/>
      <c r="G82" s="18" t="n"/>
      <c r="H82" s="16" t="n"/>
      <c r="I82" s="19" t="n"/>
      <c r="J82" s="19" t="n"/>
      <c r="K82" s="7">
        <f>IF(OR(I82="",J82=""),"",J82-I82)</f>
        <v/>
      </c>
      <c r="L82" s="13">
        <f>IF(OR(I82="",J82="",I82=0),"",IFERROR((J82-I82)/I82,""))</f>
        <v/>
      </c>
      <c r="M82" s="20" t="n"/>
      <c r="N82" s="21">
        <f>IF(OR(I82="",J82=""),"",IF(I82=0,IF(J82&lt;&gt;0,"Manuell prüfen","Im Rahmen"),IF(ABS((J82-I82)/I82)&gt;=Parameter!$B$4,"Manuell prüfen","Im Rahmen")))</f>
        <v/>
      </c>
    </row>
    <row r="83">
      <c r="A83" s="16" t="n"/>
      <c r="B83" s="17" t="n"/>
      <c r="C83" s="16" t="n"/>
      <c r="D83" s="16" t="n"/>
      <c r="E83" s="16" t="n"/>
      <c r="F83" s="16" t="n"/>
      <c r="G83" s="18" t="n"/>
      <c r="H83" s="16" t="n"/>
      <c r="I83" s="19" t="n"/>
      <c r="J83" s="19" t="n"/>
      <c r="K83" s="8">
        <f>IF(OR(I83="",J83=""),"",J83-I83)</f>
        <v/>
      </c>
      <c r="L83" s="9">
        <f>IF(OR(I83="",J83="",I83=0),"",IFERROR((J83-I83)/I83,""))</f>
        <v/>
      </c>
      <c r="M83" s="20" t="n"/>
      <c r="N83" s="22">
        <f>IF(OR(I83="",J83=""),"",IF(I83=0,IF(J83&lt;&gt;0,"Manuell prüfen","Im Rahmen"),IF(ABS((J83-I83)/I83)&gt;=Parameter!$B$4,"Manuell prüfen","Im Rahmen")))</f>
        <v/>
      </c>
    </row>
    <row r="84">
      <c r="A84" s="16" t="n"/>
      <c r="B84" s="17" t="n"/>
      <c r="C84" s="16" t="n"/>
      <c r="D84" s="16" t="n"/>
      <c r="E84" s="16" t="n"/>
      <c r="F84" s="16" t="n"/>
      <c r="G84" s="18" t="n"/>
      <c r="H84" s="16" t="n"/>
      <c r="I84" s="19" t="n"/>
      <c r="J84" s="19" t="n"/>
      <c r="K84" s="7">
        <f>IF(OR(I84="",J84=""),"",J84-I84)</f>
        <v/>
      </c>
      <c r="L84" s="13">
        <f>IF(OR(I84="",J84="",I84=0),"",IFERROR((J84-I84)/I84,""))</f>
        <v/>
      </c>
      <c r="M84" s="20" t="n"/>
      <c r="N84" s="21">
        <f>IF(OR(I84="",J84=""),"",IF(I84=0,IF(J84&lt;&gt;0,"Manuell prüfen","Im Rahmen"),IF(ABS((J84-I84)/I84)&gt;=Parameter!$B$4,"Manuell prüfen","Im Rahmen")))</f>
        <v/>
      </c>
    </row>
    <row r="85">
      <c r="A85" s="16" t="n"/>
      <c r="B85" s="17" t="n"/>
      <c r="C85" s="16" t="n"/>
      <c r="D85" s="16" t="n"/>
      <c r="E85" s="16" t="n"/>
      <c r="F85" s="16" t="n"/>
      <c r="G85" s="18" t="n"/>
      <c r="H85" s="16" t="n"/>
      <c r="I85" s="19" t="n"/>
      <c r="J85" s="19" t="n"/>
      <c r="K85" s="8">
        <f>IF(OR(I85="",J85=""),"",J85-I85)</f>
        <v/>
      </c>
      <c r="L85" s="9">
        <f>IF(OR(I85="",J85="",I85=0),"",IFERROR((J85-I85)/I85,""))</f>
        <v/>
      </c>
      <c r="M85" s="20" t="n"/>
      <c r="N85" s="22">
        <f>IF(OR(I85="",J85=""),"",IF(I85=0,IF(J85&lt;&gt;0,"Manuell prüfen","Im Rahmen"),IF(ABS((J85-I85)/I85)&gt;=Parameter!$B$4,"Manuell prüfen","Im Rahmen")))</f>
        <v/>
      </c>
    </row>
    <row r="86">
      <c r="A86" s="16" t="n"/>
      <c r="B86" s="17" t="n"/>
      <c r="C86" s="16" t="n"/>
      <c r="D86" s="16" t="n"/>
      <c r="E86" s="16" t="n"/>
      <c r="F86" s="16" t="n"/>
      <c r="G86" s="18" t="n"/>
      <c r="H86" s="16" t="n"/>
      <c r="I86" s="19" t="n"/>
      <c r="J86" s="19" t="n"/>
      <c r="K86" s="7">
        <f>IF(OR(I86="",J86=""),"",J86-I86)</f>
        <v/>
      </c>
      <c r="L86" s="13">
        <f>IF(OR(I86="",J86="",I86=0),"",IFERROR((J86-I86)/I86,""))</f>
        <v/>
      </c>
      <c r="M86" s="20" t="n"/>
      <c r="N86" s="21">
        <f>IF(OR(I86="",J86=""),"",IF(I86=0,IF(J86&lt;&gt;0,"Manuell prüfen","Im Rahmen"),IF(ABS((J86-I86)/I86)&gt;=Parameter!$B$4,"Manuell prüfen","Im Rahmen")))</f>
        <v/>
      </c>
    </row>
    <row r="87">
      <c r="A87" s="16" t="n"/>
      <c r="B87" s="17" t="n"/>
      <c r="C87" s="16" t="n"/>
      <c r="D87" s="16" t="n"/>
      <c r="E87" s="16" t="n"/>
      <c r="F87" s="16" t="n"/>
      <c r="G87" s="18" t="n"/>
      <c r="H87" s="16" t="n"/>
      <c r="I87" s="19" t="n"/>
      <c r="J87" s="19" t="n"/>
      <c r="K87" s="8">
        <f>IF(OR(I87="",J87=""),"",J87-I87)</f>
        <v/>
      </c>
      <c r="L87" s="9">
        <f>IF(OR(I87="",J87="",I87=0),"",IFERROR((J87-I87)/I87,""))</f>
        <v/>
      </c>
      <c r="M87" s="20" t="n"/>
      <c r="N87" s="22">
        <f>IF(OR(I87="",J87=""),"",IF(I87=0,IF(J87&lt;&gt;0,"Manuell prüfen","Im Rahmen"),IF(ABS((J87-I87)/I87)&gt;=Parameter!$B$4,"Manuell prüfen","Im Rahmen")))</f>
        <v/>
      </c>
    </row>
    <row r="88">
      <c r="A88" s="16" t="n"/>
      <c r="B88" s="17" t="n"/>
      <c r="C88" s="16" t="n"/>
      <c r="D88" s="16" t="n"/>
      <c r="E88" s="16" t="n"/>
      <c r="F88" s="16" t="n"/>
      <c r="G88" s="18" t="n"/>
      <c r="H88" s="16" t="n"/>
      <c r="I88" s="19" t="n"/>
      <c r="J88" s="19" t="n"/>
      <c r="K88" s="7">
        <f>IF(OR(I88="",J88=""),"",J88-I88)</f>
        <v/>
      </c>
      <c r="L88" s="13">
        <f>IF(OR(I88="",J88="",I88=0),"",IFERROR((J88-I88)/I88,""))</f>
        <v/>
      </c>
      <c r="M88" s="20" t="n"/>
      <c r="N88" s="21">
        <f>IF(OR(I88="",J88=""),"",IF(I88=0,IF(J88&lt;&gt;0,"Manuell prüfen","Im Rahmen"),IF(ABS((J88-I88)/I88)&gt;=Parameter!$B$4,"Manuell prüfen","Im Rahmen")))</f>
        <v/>
      </c>
    </row>
    <row r="89">
      <c r="A89" s="16" t="n"/>
      <c r="B89" s="17" t="n"/>
      <c r="C89" s="16" t="n"/>
      <c r="D89" s="16" t="n"/>
      <c r="E89" s="16" t="n"/>
      <c r="F89" s="16" t="n"/>
      <c r="G89" s="18" t="n"/>
      <c r="H89" s="16" t="n"/>
      <c r="I89" s="19" t="n"/>
      <c r="J89" s="19" t="n"/>
      <c r="K89" s="8">
        <f>IF(OR(I89="",J89=""),"",J89-I89)</f>
        <v/>
      </c>
      <c r="L89" s="9">
        <f>IF(OR(I89="",J89="",I89=0),"",IFERROR((J89-I89)/I89,""))</f>
        <v/>
      </c>
      <c r="M89" s="20" t="n"/>
      <c r="N89" s="22">
        <f>IF(OR(I89="",J89=""),"",IF(I89=0,IF(J89&lt;&gt;0,"Manuell prüfen","Im Rahmen"),IF(ABS((J89-I89)/I89)&gt;=Parameter!$B$4,"Manuell prüfen","Im Rahmen")))</f>
        <v/>
      </c>
    </row>
    <row r="90">
      <c r="A90" s="16" t="n"/>
      <c r="B90" s="17" t="n"/>
      <c r="C90" s="16" t="n"/>
      <c r="D90" s="16" t="n"/>
      <c r="E90" s="16" t="n"/>
      <c r="F90" s="16" t="n"/>
      <c r="G90" s="18" t="n"/>
      <c r="H90" s="16" t="n"/>
      <c r="I90" s="19" t="n"/>
      <c r="J90" s="19" t="n"/>
      <c r="K90" s="7">
        <f>IF(OR(I90="",J90=""),"",J90-I90)</f>
        <v/>
      </c>
      <c r="L90" s="13">
        <f>IF(OR(I90="",J90="",I90=0),"",IFERROR((J90-I90)/I90,""))</f>
        <v/>
      </c>
      <c r="M90" s="20" t="n"/>
      <c r="N90" s="21">
        <f>IF(OR(I90="",J90=""),"",IF(I90=0,IF(J90&lt;&gt;0,"Manuell prüfen","Im Rahmen"),IF(ABS((J90-I90)/I90)&gt;=Parameter!$B$4,"Manuell prüfen","Im Rahmen")))</f>
        <v/>
      </c>
    </row>
    <row r="91">
      <c r="A91" s="16" t="n"/>
      <c r="B91" s="17" t="n"/>
      <c r="C91" s="16" t="n"/>
      <c r="D91" s="16" t="n"/>
      <c r="E91" s="16" t="n"/>
      <c r="F91" s="16" t="n"/>
      <c r="G91" s="18" t="n"/>
      <c r="H91" s="16" t="n"/>
      <c r="I91" s="19" t="n"/>
      <c r="J91" s="19" t="n"/>
      <c r="K91" s="8">
        <f>IF(OR(I91="",J91=""),"",J91-I91)</f>
        <v/>
      </c>
      <c r="L91" s="9">
        <f>IF(OR(I91="",J91="",I91=0),"",IFERROR((J91-I91)/I91,""))</f>
        <v/>
      </c>
      <c r="M91" s="20" t="n"/>
      <c r="N91" s="22">
        <f>IF(OR(I91="",J91=""),"",IF(I91=0,IF(J91&lt;&gt;0,"Manuell prüfen","Im Rahmen"),IF(ABS((J91-I91)/I91)&gt;=Parameter!$B$4,"Manuell prüfen","Im Rahmen")))</f>
        <v/>
      </c>
    </row>
    <row r="92">
      <c r="A92" s="16" t="n"/>
      <c r="B92" s="17" t="n"/>
      <c r="C92" s="16" t="n"/>
      <c r="D92" s="16" t="n"/>
      <c r="E92" s="16" t="n"/>
      <c r="F92" s="16" t="n"/>
      <c r="G92" s="18" t="n"/>
      <c r="H92" s="16" t="n"/>
      <c r="I92" s="19" t="n"/>
      <c r="J92" s="19" t="n"/>
      <c r="K92" s="7">
        <f>IF(OR(I92="",J92=""),"",J92-I92)</f>
        <v/>
      </c>
      <c r="L92" s="13">
        <f>IF(OR(I92="",J92="",I92=0),"",IFERROR((J92-I92)/I92,""))</f>
        <v/>
      </c>
      <c r="M92" s="20" t="n"/>
      <c r="N92" s="21">
        <f>IF(OR(I92="",J92=""),"",IF(I92=0,IF(J92&lt;&gt;0,"Manuell prüfen","Im Rahmen"),IF(ABS((J92-I92)/I92)&gt;=Parameter!$B$4,"Manuell prüfen","Im Rahmen")))</f>
        <v/>
      </c>
    </row>
    <row r="93">
      <c r="A93" s="16" t="n"/>
      <c r="B93" s="17" t="n"/>
      <c r="C93" s="16" t="n"/>
      <c r="D93" s="16" t="n"/>
      <c r="E93" s="16" t="n"/>
      <c r="F93" s="16" t="n"/>
      <c r="G93" s="18" t="n"/>
      <c r="H93" s="16" t="n"/>
      <c r="I93" s="19" t="n"/>
      <c r="J93" s="19" t="n"/>
      <c r="K93" s="8">
        <f>IF(OR(I93="",J93=""),"",J93-I93)</f>
        <v/>
      </c>
      <c r="L93" s="9">
        <f>IF(OR(I93="",J93="",I93=0),"",IFERROR((J93-I93)/I93,""))</f>
        <v/>
      </c>
      <c r="M93" s="20" t="n"/>
      <c r="N93" s="22">
        <f>IF(OR(I93="",J93=""),"",IF(I93=0,IF(J93&lt;&gt;0,"Manuell prüfen","Im Rahmen"),IF(ABS((J93-I93)/I93)&gt;=Parameter!$B$4,"Manuell prüfen","Im Rahmen")))</f>
        <v/>
      </c>
    </row>
    <row r="94">
      <c r="A94" s="16" t="n"/>
      <c r="B94" s="17" t="n"/>
      <c r="C94" s="16" t="n"/>
      <c r="D94" s="16" t="n"/>
      <c r="E94" s="16" t="n"/>
      <c r="F94" s="16" t="n"/>
      <c r="G94" s="18" t="n"/>
      <c r="H94" s="16" t="n"/>
      <c r="I94" s="19" t="n"/>
      <c r="J94" s="19" t="n"/>
      <c r="K94" s="7">
        <f>IF(OR(I94="",J94=""),"",J94-I94)</f>
        <v/>
      </c>
      <c r="L94" s="13">
        <f>IF(OR(I94="",J94="",I94=0),"",IFERROR((J94-I94)/I94,""))</f>
        <v/>
      </c>
      <c r="M94" s="20" t="n"/>
      <c r="N94" s="21">
        <f>IF(OR(I94="",J94=""),"",IF(I94=0,IF(J94&lt;&gt;0,"Manuell prüfen","Im Rahmen"),IF(ABS((J94-I94)/I94)&gt;=Parameter!$B$4,"Manuell prüfen","Im Rahmen")))</f>
        <v/>
      </c>
    </row>
    <row r="95">
      <c r="A95" s="16" t="n"/>
      <c r="B95" s="17" t="n"/>
      <c r="C95" s="16" t="n"/>
      <c r="D95" s="16" t="n"/>
      <c r="E95" s="16" t="n"/>
      <c r="F95" s="16" t="n"/>
      <c r="G95" s="18" t="n"/>
      <c r="H95" s="16" t="n"/>
      <c r="I95" s="19" t="n"/>
      <c r="J95" s="19" t="n"/>
      <c r="K95" s="8">
        <f>IF(OR(I95="",J95=""),"",J95-I95)</f>
        <v/>
      </c>
      <c r="L95" s="9">
        <f>IF(OR(I95="",J95="",I95=0),"",IFERROR((J95-I95)/I95,""))</f>
        <v/>
      </c>
      <c r="M95" s="20" t="n"/>
      <c r="N95" s="22">
        <f>IF(OR(I95="",J95=""),"",IF(I95=0,IF(J95&lt;&gt;0,"Manuell prüfen","Im Rahmen"),IF(ABS((J95-I95)/I95)&gt;=Parameter!$B$4,"Manuell prüfen","Im Rahmen")))</f>
        <v/>
      </c>
    </row>
    <row r="96">
      <c r="A96" s="16" t="n"/>
      <c r="B96" s="17" t="n"/>
      <c r="C96" s="16" t="n"/>
      <c r="D96" s="16" t="n"/>
      <c r="E96" s="16" t="n"/>
      <c r="F96" s="16" t="n"/>
      <c r="G96" s="18" t="n"/>
      <c r="H96" s="16" t="n"/>
      <c r="I96" s="19" t="n"/>
      <c r="J96" s="19" t="n"/>
      <c r="K96" s="7">
        <f>IF(OR(I96="",J96=""),"",J96-I96)</f>
        <v/>
      </c>
      <c r="L96" s="13">
        <f>IF(OR(I96="",J96="",I96=0),"",IFERROR((J96-I96)/I96,""))</f>
        <v/>
      </c>
      <c r="M96" s="20" t="n"/>
      <c r="N96" s="21">
        <f>IF(OR(I96="",J96=""),"",IF(I96=0,IF(J96&lt;&gt;0,"Manuell prüfen","Im Rahmen"),IF(ABS((J96-I96)/I96)&gt;=Parameter!$B$4,"Manuell prüfen","Im Rahmen")))</f>
        <v/>
      </c>
    </row>
    <row r="97">
      <c r="A97" s="16" t="n"/>
      <c r="B97" s="17" t="n"/>
      <c r="C97" s="16" t="n"/>
      <c r="D97" s="16" t="n"/>
      <c r="E97" s="16" t="n"/>
      <c r="F97" s="16" t="n"/>
      <c r="G97" s="18" t="n"/>
      <c r="H97" s="16" t="n"/>
      <c r="I97" s="19" t="n"/>
      <c r="J97" s="19" t="n"/>
      <c r="K97" s="8">
        <f>IF(OR(I97="",J97=""),"",J97-I97)</f>
        <v/>
      </c>
      <c r="L97" s="9">
        <f>IF(OR(I97="",J97="",I97=0),"",IFERROR((J97-I97)/I97,""))</f>
        <v/>
      </c>
      <c r="M97" s="20" t="n"/>
      <c r="N97" s="22">
        <f>IF(OR(I97="",J97=""),"",IF(I97=0,IF(J97&lt;&gt;0,"Manuell prüfen","Im Rahmen"),IF(ABS((J97-I97)/I97)&gt;=Parameter!$B$4,"Manuell prüfen","Im Rahmen")))</f>
        <v/>
      </c>
    </row>
    <row r="98">
      <c r="A98" s="16" t="n"/>
      <c r="B98" s="17" t="n"/>
      <c r="C98" s="16" t="n"/>
      <c r="D98" s="16" t="n"/>
      <c r="E98" s="16" t="n"/>
      <c r="F98" s="16" t="n"/>
      <c r="G98" s="18" t="n"/>
      <c r="H98" s="16" t="n"/>
      <c r="I98" s="19" t="n"/>
      <c r="J98" s="19" t="n"/>
      <c r="K98" s="7">
        <f>IF(OR(I98="",J98=""),"",J98-I98)</f>
        <v/>
      </c>
      <c r="L98" s="13">
        <f>IF(OR(I98="",J98="",I98=0),"",IFERROR((J98-I98)/I98,""))</f>
        <v/>
      </c>
      <c r="M98" s="20" t="n"/>
      <c r="N98" s="21">
        <f>IF(OR(I98="",J98=""),"",IF(I98=0,IF(J98&lt;&gt;0,"Manuell prüfen","Im Rahmen"),IF(ABS((J98-I98)/I98)&gt;=Parameter!$B$4,"Manuell prüfen","Im Rahmen")))</f>
        <v/>
      </c>
    </row>
    <row r="99">
      <c r="A99" s="16" t="n"/>
      <c r="B99" s="17" t="n"/>
      <c r="C99" s="16" t="n"/>
      <c r="D99" s="16" t="n"/>
      <c r="E99" s="16" t="n"/>
      <c r="F99" s="16" t="n"/>
      <c r="G99" s="18" t="n"/>
      <c r="H99" s="16" t="n"/>
      <c r="I99" s="19" t="n"/>
      <c r="J99" s="19" t="n"/>
      <c r="K99" s="8">
        <f>IF(OR(I99="",J99=""),"",J99-I99)</f>
        <v/>
      </c>
      <c r="L99" s="9">
        <f>IF(OR(I99="",J99="",I99=0),"",IFERROR((J99-I99)/I99,""))</f>
        <v/>
      </c>
      <c r="M99" s="20" t="n"/>
      <c r="N99" s="22">
        <f>IF(OR(I99="",J99=""),"",IF(I99=0,IF(J99&lt;&gt;0,"Manuell prüfen","Im Rahmen"),IF(ABS((J99-I99)/I99)&gt;=Parameter!$B$4,"Manuell prüfen","Im Rahmen")))</f>
        <v/>
      </c>
    </row>
    <row r="100">
      <c r="A100" s="16" t="n"/>
      <c r="B100" s="17" t="n"/>
      <c r="C100" s="16" t="n"/>
      <c r="D100" s="16" t="n"/>
      <c r="E100" s="16" t="n"/>
      <c r="F100" s="16" t="n"/>
      <c r="G100" s="18" t="n"/>
      <c r="H100" s="16" t="n"/>
      <c r="I100" s="19" t="n"/>
      <c r="J100" s="19" t="n"/>
      <c r="K100" s="7">
        <f>IF(OR(I100="",J100=""),"",J100-I100)</f>
        <v/>
      </c>
      <c r="L100" s="13">
        <f>IF(OR(I100="",J100="",I100=0),"",IFERROR((J100-I100)/I100,""))</f>
        <v/>
      </c>
      <c r="M100" s="20" t="n"/>
      <c r="N100" s="21">
        <f>IF(OR(I100="",J100=""),"",IF(I100=0,IF(J100&lt;&gt;0,"Manuell prüfen","Im Rahmen"),IF(ABS((J100-I100)/I100)&gt;=Parameter!$B$4,"Manuell prüfen","Im Rahmen")))</f>
        <v/>
      </c>
    </row>
    <row r="101">
      <c r="A101" s="16" t="n"/>
      <c r="B101" s="17" t="n"/>
      <c r="C101" s="16" t="n"/>
      <c r="D101" s="16" t="n"/>
      <c r="E101" s="16" t="n"/>
      <c r="F101" s="16" t="n"/>
      <c r="G101" s="18" t="n"/>
      <c r="H101" s="16" t="n"/>
      <c r="I101" s="19" t="n"/>
      <c r="J101" s="19" t="n"/>
      <c r="K101" s="8">
        <f>IF(OR(I101="",J101=""),"",J101-I101)</f>
        <v/>
      </c>
      <c r="L101" s="9">
        <f>IF(OR(I101="",J101="",I101=0),"",IFERROR((J101-I101)/I101,""))</f>
        <v/>
      </c>
      <c r="M101" s="20" t="n"/>
      <c r="N101" s="22">
        <f>IF(OR(I101="",J101=""),"",IF(I101=0,IF(J101&lt;&gt;0,"Manuell prüfen","Im Rahmen"),IF(ABS((J101-I101)/I101)&gt;=Parameter!$B$4,"Manuell prüfen","Im Rahmen")))</f>
        <v/>
      </c>
    </row>
    <row r="102">
      <c r="A102" s="16" t="n"/>
      <c r="B102" s="17" t="n"/>
      <c r="C102" s="16" t="n"/>
      <c r="D102" s="16" t="n"/>
      <c r="E102" s="16" t="n"/>
      <c r="F102" s="16" t="n"/>
      <c r="G102" s="18" t="n"/>
      <c r="H102" s="16" t="n"/>
      <c r="I102" s="19" t="n"/>
      <c r="J102" s="19" t="n"/>
      <c r="K102" s="7">
        <f>IF(OR(I102="",J102=""),"",J102-I102)</f>
        <v/>
      </c>
      <c r="L102" s="13">
        <f>IF(OR(I102="",J102="",I102=0),"",IFERROR((J102-I102)/I102,""))</f>
        <v/>
      </c>
      <c r="M102" s="20" t="n"/>
      <c r="N102" s="21">
        <f>IF(OR(I102="",J102=""),"",IF(I102=0,IF(J102&lt;&gt;0,"Manuell prüfen","Im Rahmen"),IF(ABS((J102-I102)/I102)&gt;=Parameter!$B$4,"Manuell prüfen","Im Rahmen")))</f>
        <v/>
      </c>
    </row>
    <row r="103">
      <c r="A103" s="16" t="n"/>
      <c r="B103" s="17" t="n"/>
      <c r="C103" s="16" t="n"/>
      <c r="D103" s="16" t="n"/>
      <c r="E103" s="16" t="n"/>
      <c r="F103" s="16" t="n"/>
      <c r="G103" s="18" t="n"/>
      <c r="H103" s="16" t="n"/>
      <c r="I103" s="19" t="n"/>
      <c r="J103" s="19" t="n"/>
      <c r="K103" s="8">
        <f>IF(OR(I103="",J103=""),"",J103-I103)</f>
        <v/>
      </c>
      <c r="L103" s="9">
        <f>IF(OR(I103="",J103="",I103=0),"",IFERROR((J103-I103)/I103,""))</f>
        <v/>
      </c>
      <c r="M103" s="20" t="n"/>
      <c r="N103" s="22">
        <f>IF(OR(I103="",J103=""),"",IF(I103=0,IF(J103&lt;&gt;0,"Manuell prüfen","Im Rahmen"),IF(ABS((J103-I103)/I103)&gt;=Parameter!$B$4,"Manuell prüfen","Im Rahmen")))</f>
        <v/>
      </c>
    </row>
  </sheetData>
  <autoFilter ref="A3:N103"/>
  <mergeCells count="1">
    <mergeCell ref="A1:N1"/>
  </mergeCells>
  <conditionalFormatting sqref="K4:K103">
    <cfRule type="expression" priority="1" dxfId="0">
      <formula>AND(ISNUMBER($K4),$K4&gt;0)</formula>
    </cfRule>
    <cfRule type="expression" priority="2" dxfId="1">
      <formula>AND(ISNUMBER($K4),$K4&lt;=0)</formula>
    </cfRule>
  </conditionalFormatting>
  <conditionalFormatting sqref="N4:N103">
    <cfRule type="expression" priority="3" dxfId="0">
      <formula>$N4="Manuell prüfen"</formula>
    </cfRule>
    <cfRule type="expression" priority="4" dxfId="1">
      <formula>$N4="Im Rahmen"</formula>
    </cfRule>
  </conditionalFormatting>
  <dataValidations count="4">
    <dataValidation sqref="B4:B103" showDropDown="0" showInputMessage="1" showErrorMessage="1" allowBlank="0" errorTitle="Datum prüfen" error="Bitte ein gültiges Datum innerhalb des Planjahres eingeben." promptTitle="Monat" prompt="Datum im sichtbaren Planjahr eingeben." type="custom">
      <formula1>=OR(B4="",AND(ISNUMBER(B4),B4&gt;=DATE(INDIRECT("'Parameter'!$B$5"),1,1),B4&lt;=DATE(INDIRECT("'Parameter'!$B$5"),12,31)))</formula1>
    </dataValidation>
    <dataValidation sqref="G4:G103" showDropDown="0" showInputMessage="1" showErrorMessage="1" allowBlank="0" errorTitle="Menge prüfen" error="Bitte eine nicht negative Menge bis 10.000.000 eingeben." promptTitle="Menge" prompt="Nicht negative Menge in der angegebenen Einheit." type="decimal" operator="between">
      <formula1>0</formula1>
      <formula2>10000000</formula2>
    </dataValidation>
    <dataValidation sqref="I4:J103" showDropDown="0" showInputMessage="1" showErrorMessage="1" allowBlank="0" errorTitle="Betrag prüfen" error="Bitte einen nicht negativen Betrag bis 100.000.000 € eingeben." promptTitle="Budgetwert" prompt="Soll- oder Ist-Betrag in Euro." type="decimal" operator="between">
      <formula1>0</formula1>
      <formula2>100000000</formula2>
    </dataValidation>
    <dataValidation sqref="M4:M103" showDropDown="0" showInputMessage="1" showErrorMessage="1" allowBlank="0" errorTitle="Status prüfen" error="Bitte einen Status aus der sichtbaren Liste im Blatt Parameter wählen." promptTitle="Bearbeitungsstatus" prompt="Stabilen Statuswert auswählen." type="list">
      <formula1>=INDIRECT("'Parameter'!$E$4:$E$6")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56A2D"/>
    <outlinePr summaryBelow="1" summaryRight="1"/>
    <pageSetUpPr/>
  </sheetPr>
  <dimension ref="A1:E8"/>
  <sheetViews>
    <sheetView showGridLines="0" zoomScale="95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58" customWidth="1" min="3" max="3"/>
    <col width="4" customWidth="1" min="4" max="4"/>
    <col width="23" customWidth="1" min="5" max="5"/>
  </cols>
  <sheetData>
    <row r="1" ht="28" customHeight="1">
      <c r="A1" s="1" t="inlineStr">
        <is>
          <t>Parameter und stabile Statuswerte</t>
        </is>
      </c>
      <c r="B1" s="32" t="n"/>
      <c r="C1" s="32" t="n"/>
      <c r="D1" s="32" t="n"/>
      <c r="E1" s="33" t="n"/>
    </row>
    <row r="2" ht="30" customHeight="1">
      <c r="A2" s="23" t="inlineStr">
        <is>
          <t>Grün markierte Werte sind veränderbare Planungsannahmen.</t>
        </is>
      </c>
    </row>
    <row r="3">
      <c r="A3" s="2" t="inlineStr">
        <is>
          <t>Annahme</t>
        </is>
      </c>
      <c r="B3" s="2" t="inlineStr">
        <is>
          <t>Wert</t>
        </is>
      </c>
      <c r="C3" s="2" t="inlineStr">
        <is>
          <t>Verwendung</t>
        </is>
      </c>
      <c r="E3" s="2" t="inlineStr">
        <is>
          <t>Stabile Statuswerte</t>
        </is>
      </c>
    </row>
    <row r="4">
      <c r="A4" s="24" t="inlineStr">
        <is>
          <t>Prüfschwelle Abweichung</t>
        </is>
      </c>
      <c r="B4" s="25" t="n">
        <v>0.1</v>
      </c>
      <c r="C4" s="10" t="inlineStr">
        <is>
          <t>Ab dieser absoluten Abweichung wird eine manuelle Prüfung markiert.</t>
        </is>
      </c>
      <c r="E4" s="26" t="inlineStr">
        <is>
          <t>Offen</t>
        </is>
      </c>
    </row>
    <row r="5">
      <c r="A5" s="27" t="inlineStr">
        <is>
          <t>Planjahr</t>
        </is>
      </c>
      <c r="B5" s="28" t="n">
        <v>2026</v>
      </c>
      <c r="C5" s="29" t="inlineStr">
        <is>
          <t>Steuert die Jahresauswertung und die Datumsprüfung.</t>
        </is>
      </c>
      <c r="E5" s="30" t="inlineStr">
        <is>
          <t>Geprüft</t>
        </is>
      </c>
    </row>
    <row r="6">
      <c r="E6" s="26" t="inlineStr">
        <is>
          <t>Freigegeben</t>
        </is>
      </c>
    </row>
    <row r="7"/>
    <row r="8" ht="48" customHeight="1">
      <c r="A8" s="11" t="inlineStr">
        <is>
          <t>Hinweis</t>
        </is>
      </c>
      <c r="C8" s="31" t="inlineStr">
        <is>
          <t>Alle Kennungen und Beispielwerte sind ausdrücklich fiktiv. Die Arbeitsmappe dient der internen Budgetplanung und ersetzt keine rechtliche, steuerliche oder vertragliche Prüfung.</t>
        </is>
      </c>
    </row>
  </sheetData>
  <mergeCells count="1">
    <mergeCell ref="A1:E1"/>
  </mergeCells>
  <dataValidations count="2">
    <dataValidation sqref="B4" showDropDown="0" showInputMessage="1" showErrorMessage="1" allowBlank="0" errorTitle="Prüfschwelle prüfen" error="Bitte einen Prozentwert zwischen 0 % und 100 % eingeben." promptTitle="Prüfschwelle" prompt="Beispiel: 10 % entspricht dem Wert 0,10." type="decimal" operator="between">
      <formula1>0</formula1>
      <formula2>1</formula2>
    </dataValidation>
    <dataValidation sqref="B5" showDropDown="0" showInputMessage="1" showErrorMessage="1" allowBlank="0" errorTitle="Planjahr prüfen" error="Bitte ein vierstelliges Jahr zwischen 2000 und 2100 eingeben." promptTitle="Planjahr" prompt="Das Planjahr steuert Übersicht und Datumsprüfung." type="whole" operator="between">
      <formula1>2000</formula1>
      <formula2>2100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2026-09-10T00:53:19Z</dcterms:created>
  <dcterms:modified xmlns:dcterms="http://purl.org/dc/terms/" xmlns:xsi="http://www.w3.org/2001/XMLSchema-instance" xsi:type="dcterms:W3CDTF">2026-09-10T00:53:20+00:00Z</dcterms:modified>
</cp:coreProperties>
</file>