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Anfragen" sheetId="2" state="visible" r:id="rId2"/>
    <sheet xmlns:r="http://schemas.openxmlformats.org/officeDocument/2006/relationships" name="Parameter" sheetId="3" state="visible" r:id="rId3"/>
  </sheets>
  <definedNames>
    <definedName name="_xlnm._FilterDatabase" localSheetId="1" hidden="1">'Anfragen'!$A$2:$N$102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0.0"/>
    <numFmt numFmtId="165" formatCode="dd.mm.yyyy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b val="1"/>
      <color rgb="001F2D25"/>
      <sz val="10"/>
    </font>
    <font>
      <name val="Calibri"/>
      <color rgb="001F2D25"/>
      <sz val="10"/>
    </font>
  </fonts>
  <fills count="7">
    <fill>
      <patternFill/>
    </fill>
    <fill>
      <patternFill patternType="gray125"/>
    </fill>
    <fill>
      <patternFill patternType="solid">
        <fgColor rgb="0012372A"/>
      </patternFill>
    </fill>
    <fill>
      <patternFill patternType="solid">
        <fgColor rgb="002F6B4F"/>
      </patternFill>
    </fill>
    <fill>
      <patternFill patternType="solid">
        <fgColor rgb="00F3F7F4"/>
      </patternFill>
    </fill>
    <fill>
      <patternFill patternType="solid">
        <fgColor rgb="00FFFFFF"/>
      </patternFill>
    </fill>
    <fill>
      <patternFill patternType="solid">
        <fgColor rgb="00E5F2EA"/>
      </patternFill>
    </fill>
  </fills>
  <borders count="6">
    <border>
      <left/>
      <right/>
      <top/>
      <bottom/>
      <diagonal/>
    </border>
    <border>
      <left style="thin">
        <color rgb="00B9C9BF"/>
      </left>
      <right style="thin">
        <color rgb="00B9C9BF"/>
      </right>
      <top style="thin">
        <color rgb="00B9C9BF"/>
      </top>
      <bottom style="thin">
        <color rgb="00B9C9BF"/>
      </bottom>
    </border>
    <border>
      <left/>
      <right/>
      <top style="thin">
        <color rgb="00B9C9BF"/>
      </top>
      <bottom/>
      <diagonal/>
    </border>
    <border>
      <left/>
      <right style="thin">
        <color rgb="00B9C9BF"/>
      </right>
      <top style="thin">
        <color rgb="00B9C9BF"/>
      </top>
      <bottom/>
      <diagonal/>
    </border>
    <border>
      <left/>
      <right style="thin">
        <color rgb="00B9C9BF"/>
      </right>
      <top style="thin">
        <color rgb="00B9C9BF"/>
      </top>
      <bottom style="thin">
        <color rgb="00B9C9BF"/>
      </bottom>
      <diagonal/>
    </border>
    <border>
      <left/>
      <right/>
      <top style="thin">
        <color rgb="00B9C9BF"/>
      </top>
      <bottom style="thin">
        <color rgb="00B9C9BF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 wrapText="1"/>
    </xf>
    <xf numFmtId="165" fontId="4" fillId="6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2F6B4F"/>
        </patternFill>
      </fill>
    </dxf>
    <dxf>
      <font>
        <name val="Calibri"/>
        <b val="1"/>
        <color rgb="00B56A2D"/>
        <sz val="10"/>
      </font>
      <fill>
        <patternFill patternType="solid">
          <fgColor rgb="00F5E4D7"/>
        </patternFill>
      </fill>
    </dxf>
    <dxf>
      <font>
        <name val="Calibri"/>
        <b val="1"/>
        <color rgb="00FFFFFF"/>
        <sz val="10"/>
      </font>
      <fill>
        <patternFill patternType="solid">
          <fgColor rgb="00B56A2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Arbeitsmappenhinweis</author>
  </authors>
  <commentList>
    <comment ref="A2" authorId="0" shapeId="0">
      <text>
        <t>Interne Vorgangskennung verwenden. Keine Namen oder Kontaktdaten eintragen.</t>
      </text>
    </comment>
    <comment ref="C2" authorId="0" shapeId="0">
      <text>
        <t>Einen der auf dem Blatt Parameter sichtbaren Eingabewerte verwenden.</t>
      </text>
    </comment>
    <comment ref="F2" authorId="0" shapeId="0">
      <text>
        <t>Nur Rolle oder Funktionsbereich eintragen, keine Personennamen.</t>
      </text>
    </comment>
    <comment ref="H2" authorId="0" shapeId="0">
      <text>
        <t>Aus Eingang und interner Prüfdauer berechnet. Der Wert ist keine Rechtsfrist.</t>
      </text>
    </comment>
    <comment ref="M2" authorId="0" shapeId="0">
      <text>
        <t>Rechnerischer Hinweis für eine manuelle betriebliche Prüfung.</t>
      </text>
    </comment>
  </commentList>
</comments>
</file>

<file path=xl/comments/comment2.xml><?xml version="1.0" encoding="utf-8"?>
<comments xmlns="http://schemas.openxmlformats.org/spreadsheetml/2006/main">
  <authors>
    <author>Arbeitsmappenhinweis</author>
  </authors>
  <commentList>
    <comment ref="D2" authorId="0" shapeId="0">
      <text>
        <t>Änderbare interne Planannahme; keine Aussage zu gesetzlichen oder vertraglichen Fristen.</t>
      </text>
    </comment>
    <comment ref="F2" authorId="0" shapeId="0">
      <text>
        <t>Ab diesem Resttagewert erscheint der Hinweis zur manuellen Prüfung.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</cols>
  <sheetData>
    <row r="1" ht="27" customHeight="1">
      <c r="A1" s="1" t="inlineStr">
        <is>
          <t>Datenschutzanfragen – Übersicht</t>
        </is>
      </c>
      <c r="B1" s="22" t="n"/>
    </row>
    <row r="2">
      <c r="A2" s="2" t="inlineStr">
        <is>
          <t>Kennzahl</t>
        </is>
      </c>
      <c r="B2" s="2" t="inlineStr">
        <is>
          <t>Wert</t>
        </is>
      </c>
    </row>
    <row r="3">
      <c r="A3" s="3" t="inlineStr">
        <is>
          <t>Erfasste Vorgänge</t>
        </is>
      </c>
      <c r="B3" s="4">
        <f>COUNTIF('Anfragen'!$A$3:$A$102,"&lt;&gt;")</f>
        <v/>
      </c>
    </row>
    <row r="4">
      <c r="A4" s="5" t="inlineStr">
        <is>
          <t>Offene Vorgänge</t>
        </is>
      </c>
      <c r="B4" s="6">
        <f>COUNTIFS('Anfragen'!$A$3:$A$102,"&lt;&gt;",'Anfragen'!$J$3:$J$102,"&lt;&gt;Abgeschlossen")</f>
        <v/>
      </c>
    </row>
    <row r="5">
      <c r="A5" s="3" t="inlineStr">
        <is>
          <t>Im Plan</t>
        </is>
      </c>
      <c r="B5" s="4">
        <f>COUNTIF('Anfragen'!$M$3:$M$102,"Im Plan")</f>
        <v/>
      </c>
    </row>
    <row r="6">
      <c r="A6" s="5" t="inlineStr">
        <is>
          <t>Fristnah manuell prüfen</t>
        </is>
      </c>
      <c r="B6" s="6">
        <f>COUNTIF('Anfragen'!$M$3:$M$102,"Fristnah prüfen")</f>
        <v/>
      </c>
    </row>
    <row r="7">
      <c r="A7" s="3" t="inlineStr">
        <is>
          <t>Überfällig manuell prüfen</t>
        </is>
      </c>
      <c r="B7" s="4">
        <f>COUNTIF('Anfragen'!$M$3:$M$102,"Überfällig prüfen")</f>
        <v/>
      </c>
    </row>
    <row r="8">
      <c r="A8" s="5" t="inlineStr">
        <is>
          <t>Eingabe- oder Statusprüfung nötig</t>
        </is>
      </c>
      <c r="B8" s="6">
        <f>COUNTIF('Anfragen'!$M$3:$M$102,"Eingaben prüfen")+COUNTIF('Anfragen'!$M$3:$M$102,"Kennung prüfen")+COUNTIF('Anfragen'!$M$3:$M$102,"Anfrageart prüfen")+COUNTIF('Anfragen'!$M$3:$M$102,"Datum prüfen")+COUNTIF('Anfragen'!$M$3:$M$102,"Abschlussdatum prüfen")+COUNTIF('Anfragen'!$M$3:$M$102,"Status prüfen")</f>
        <v/>
      </c>
    </row>
    <row r="9">
      <c r="A9" s="3" t="inlineStr">
        <is>
          <t>Mit Abschlussdatum abgeschlossen</t>
        </is>
      </c>
      <c r="B9" s="4">
        <f>COUNTIF('Anfragen'!$M$3:$M$102,"Abgeschlossen")</f>
        <v/>
      </c>
    </row>
    <row r="10" ht="31" customHeight="1">
      <c r="A10" s="5" t="inlineStr">
        <is>
          <t>Durchschnittliche Laufzeit offener Vorgänge (Tage)</t>
        </is>
      </c>
      <c r="B10" s="7">
        <f>IFERROR(SUMIFS('Anfragen'!$K$3:$K$102,'Anfragen'!$A$3:$A$102,"&lt;&gt;",'Anfragen'!$J$3:$J$102,"&lt;&gt;Abgeschlossen")/COUNTIFS('Anfragen'!$A$3:$A$102,"&lt;&gt;",'Anfragen'!$J$3:$J$102,"&lt;&gt;Abgeschlossen",'Anfragen'!$K$3:$K$102,"&gt;=0"),"")</f>
        <v/>
      </c>
    </row>
    <row r="11">
      <c r="A11" s="3" t="inlineStr">
        <is>
          <t>Nächster offener Prüftermin</t>
        </is>
      </c>
      <c r="B11" s="8">
        <f>IF(COUNT('Anfragen'!$N$3:$N$102)=0,"",MIN('Anfragen'!$N$3:$N$102))</f>
        <v/>
      </c>
    </row>
  </sheetData>
  <mergeCells count="1">
    <mergeCell ref="A1:B1"/>
  </mergeCells>
  <conditionalFormatting sqref="B5">
    <cfRule type="expression" priority="1" dxfId="0">
      <formula>B5&gt;0</formula>
    </cfRule>
  </conditionalFormatting>
  <conditionalFormatting sqref="B6">
    <cfRule type="expression" priority="2" dxfId="1">
      <formula>B6&gt;0</formula>
    </cfRule>
  </conditionalFormatting>
  <conditionalFormatting sqref="B7">
    <cfRule type="expression" priority="3" dxfId="2">
      <formula>B7&gt;0</formula>
    </cfRule>
  </conditionalFormatting>
  <conditionalFormatting sqref="B8">
    <cfRule type="expression" priority="4" dxfId="1">
      <formula>B8&gt;0</formula>
    </cfRule>
  </conditionalFormatting>
  <conditionalFormatting sqref="B9">
    <cfRule type="expression" priority="5" dxfId="0">
      <formula>B9&gt;0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7" customWidth="1" min="3" max="3"/>
    <col width="17" customWidth="1" min="4" max="4"/>
    <col width="21" customWidth="1" min="5" max="5"/>
    <col width="25" customWidth="1" min="6" max="6"/>
    <col width="17" customWidth="1" min="7" max="7"/>
    <col width="18" customWidth="1" min="8" max="8"/>
    <col width="17" customWidth="1" min="9" max="9"/>
    <col width="17" customWidth="1" min="10" max="10"/>
    <col width="16" customWidth="1" min="11" max="11"/>
    <col width="12" customWidth="1" min="12" max="12"/>
    <col width="23" customWidth="1" min="13" max="13"/>
    <col width="19" customWidth="1" min="14" max="14"/>
  </cols>
  <sheetData>
    <row r="1" ht="27" customHeight="1">
      <c r="A1" s="1" t="inlineStr">
        <is>
          <t>Datenschutzanfragen – Vorgangssteuerung</t>
        </is>
      </c>
      <c r="B1" s="23" t="n"/>
      <c r="C1" s="23" t="n"/>
      <c r="D1" s="23" t="n"/>
      <c r="E1" s="23" t="n"/>
      <c r="F1" s="23" t="n"/>
      <c r="G1" s="23" t="n"/>
      <c r="H1" s="23" t="n"/>
      <c r="I1" s="23" t="n"/>
      <c r="J1" s="23" t="n"/>
      <c r="K1" s="23" t="n"/>
      <c r="L1" s="23" t="n"/>
      <c r="M1" s="23" t="n"/>
      <c r="N1" s="22" t="n"/>
    </row>
    <row r="2" ht="37" customHeight="1">
      <c r="A2" s="2" t="inlineStr">
        <is>
          <t>Vorgangs-ID</t>
        </is>
      </c>
      <c r="B2" s="2" t="inlineStr">
        <is>
          <t>Eingang</t>
        </is>
      </c>
      <c r="C2" s="2" t="inlineStr">
        <is>
          <t>Anfrageart</t>
        </is>
      </c>
      <c r="D2" s="2" t="inlineStr">
        <is>
          <t>Objektkennung</t>
        </is>
      </c>
      <c r="E2" s="2" t="inlineStr">
        <is>
          <t>Reinigungsbereich</t>
        </is>
      </c>
      <c r="F2" s="2" t="inlineStr">
        <is>
          <t>Zuständigkeit</t>
        </is>
      </c>
      <c r="G2" s="2" t="inlineStr">
        <is>
          <t>Interne Prüfdauer (Tage)</t>
        </is>
      </c>
      <c r="H2" s="2" t="inlineStr">
        <is>
          <t>Interner Prüftermin</t>
        </is>
      </c>
      <c r="I2" s="2" t="inlineStr">
        <is>
          <t>Abschlussdatum</t>
        </is>
      </c>
      <c r="J2" s="2" t="inlineStr">
        <is>
          <t>Status</t>
        </is>
      </c>
      <c r="K2" s="2" t="inlineStr">
        <is>
          <t>Laufzeit (Tage)</t>
        </is>
      </c>
      <c r="L2" s="2" t="inlineStr">
        <is>
          <t>Resttage</t>
        </is>
      </c>
      <c r="M2" s="2" t="inlineStr">
        <is>
          <t>Prüfhinweis</t>
        </is>
      </c>
      <c r="N2" s="2" t="inlineStr">
        <is>
          <t>Offener Prüftermin</t>
        </is>
      </c>
    </row>
    <row r="3">
      <c r="A3" s="9" t="inlineStr">
        <is>
          <t>DSA-2026-001</t>
        </is>
      </c>
      <c r="B3" s="10" t="n">
        <v>46273</v>
      </c>
      <c r="C3" s="9" t="inlineStr">
        <is>
          <t>Auskunft</t>
        </is>
      </c>
      <c r="D3" s="9" t="inlineStr">
        <is>
          <t>FIK-NORD-01</t>
        </is>
      </c>
      <c r="E3" s="9" t="inlineStr">
        <is>
          <t>Treppenhaus</t>
        </is>
      </c>
      <c r="F3" s="9" t="inlineStr">
        <is>
          <t>Objektleitung Nord</t>
        </is>
      </c>
      <c r="G3" s="4">
        <f>IF(A3="","",IFERROR(VLOOKUP(C3,'Parameter'!$C$3:$D$7,2,FALSE),""))</f>
        <v/>
      </c>
      <c r="H3" s="11">
        <f>IF(OR(A3="",B3="",G3=""),"",B3+G3)</f>
        <v/>
      </c>
      <c r="I3" s="10" t="n"/>
      <c r="J3" s="12" t="inlineStr">
        <is>
          <t>Neu</t>
        </is>
      </c>
      <c r="K3" s="4">
        <f>IF(OR(A3="",B3=""),"",IF(AND(J3="Abgeschlossen",I3&lt;&gt;""),MAX(0,I3-B3),MAX(0,TODAY()-B3)))</f>
        <v/>
      </c>
      <c r="L3" s="4">
        <f>IF(OR(A3="",H3="",J3="Abgeschlossen"),"",H3-TODAY())</f>
        <v/>
      </c>
      <c r="M3" s="13">
        <f>IF(A3="","",IF(OR(B3="",C3="",D3="",E3="",F3="",J3=""),"Eingaben prüfen",IF(COUNTIF($A$3:$A$102,A3)&gt;1,"Kennung prüfen",IF(G3="","Anfrageart prüfen",IF(AND(I3&lt;&gt;"",B3&lt;&gt;"",I3&lt;B3),"Datum prüfen",IF(AND(J3="Abgeschlossen",I3=""),"Abschlussdatum prüfen",IF(AND(J3&lt;&gt;"Abgeschlossen",I3&lt;&gt;""),"Status prüfen",IF(J3="Abgeschlossen","Abgeschlossen",IF(H3&lt;TODAY(),"Überfällig prüfen",IF(H3-TODAY()&lt;='Parameter'!$F$3,"Fristnah prüfen","Im Plan"))))))))))</f>
        <v/>
      </c>
      <c r="N3" s="11">
        <f>IF(AND(A3&lt;&gt;"",H3&lt;&gt;"",J3&lt;&gt;"Abgeschlossen"),H3,"")</f>
        <v/>
      </c>
    </row>
    <row r="4">
      <c r="A4" s="9" t="inlineStr">
        <is>
          <t>DSA-2026-002</t>
        </is>
      </c>
      <c r="B4" s="10" t="n">
        <v>46262</v>
      </c>
      <c r="C4" s="9" t="inlineStr">
        <is>
          <t>Auskunft</t>
        </is>
      </c>
      <c r="D4" s="9" t="inlineStr">
        <is>
          <t>FIK-MITTE-02</t>
        </is>
      </c>
      <c r="E4" s="9" t="inlineStr">
        <is>
          <t>Sanitärbereich</t>
        </is>
      </c>
      <c r="F4" s="9" t="inlineStr">
        <is>
          <t>Disposition Mitte</t>
        </is>
      </c>
      <c r="G4" s="6">
        <f>IF(A4="","",IFERROR(VLOOKUP(C4,'Parameter'!$C$3:$D$7,2,FALSE),""))</f>
        <v/>
      </c>
      <c r="H4" s="14">
        <f>IF(OR(A4="",B4="",G4=""),"",B4+G4)</f>
        <v/>
      </c>
      <c r="I4" s="10" t="n"/>
      <c r="J4" s="12" t="inlineStr">
        <is>
          <t>In Prüfung</t>
        </is>
      </c>
      <c r="K4" s="6">
        <f>IF(OR(A4="",B4=""),"",IF(AND(J4="Abgeschlossen",I4&lt;&gt;""),MAX(0,I4-B4),MAX(0,TODAY()-B4)))</f>
        <v/>
      </c>
      <c r="L4" s="6">
        <f>IF(OR(A4="",H4="",J4="Abgeschlossen"),"",H4-TODAY())</f>
        <v/>
      </c>
      <c r="M4" s="15">
        <f>IF(A4="","",IF(OR(B4="",C4="",D4="",E4="",F4="",J4=""),"Eingaben prüfen",IF(COUNTIF($A$3:$A$102,A4)&gt;1,"Kennung prüfen",IF(G4="","Anfrageart prüfen",IF(AND(I4&lt;&gt;"",B4&lt;&gt;"",I4&lt;B4),"Datum prüfen",IF(AND(J4="Abgeschlossen",I4=""),"Abschlussdatum prüfen",IF(AND(J4&lt;&gt;"Abgeschlossen",I4&lt;&gt;""),"Status prüfen",IF(J4="Abgeschlossen","Abgeschlossen",IF(H4&lt;TODAY(),"Überfällig prüfen",IF(H4-TODAY()&lt;='Parameter'!$F$3,"Fristnah prüfen","Im Plan"))))))))))</f>
        <v/>
      </c>
      <c r="N4" s="14">
        <f>IF(AND(A4&lt;&gt;"",H4&lt;&gt;"",J4&lt;&gt;"Abgeschlossen"),H4,"")</f>
        <v/>
      </c>
    </row>
    <row r="5">
      <c r="A5" s="9" t="inlineStr">
        <is>
          <t>DSA-2026-003</t>
        </is>
      </c>
      <c r="B5" s="10" t="n">
        <v>46257</v>
      </c>
      <c r="C5" s="9" t="inlineStr">
        <is>
          <t>Auskunft</t>
        </is>
      </c>
      <c r="D5" s="9" t="inlineStr">
        <is>
          <t>FIK-SUED-03</t>
        </is>
      </c>
      <c r="E5" s="9" t="inlineStr">
        <is>
          <t>Empfangsbereich</t>
        </is>
      </c>
      <c r="F5" s="9" t="inlineStr">
        <is>
          <t>Datenschutzkoordination</t>
        </is>
      </c>
      <c r="G5" s="4">
        <f>IF(A5="","",IFERROR(VLOOKUP(C5,'Parameter'!$C$3:$D$7,2,FALSE),""))</f>
        <v/>
      </c>
      <c r="H5" s="11">
        <f>IF(OR(A5="",B5="",G5=""),"",B5+G5)</f>
        <v/>
      </c>
      <c r="I5" s="10" t="n"/>
      <c r="J5" s="12" t="inlineStr">
        <is>
          <t>Rückfrage</t>
        </is>
      </c>
      <c r="K5" s="4">
        <f>IF(OR(A5="",B5=""),"",IF(AND(J5="Abgeschlossen",I5&lt;&gt;""),MAX(0,I5-B5),MAX(0,TODAY()-B5)))</f>
        <v/>
      </c>
      <c r="L5" s="4">
        <f>IF(OR(A5="",H5="",J5="Abgeschlossen"),"",H5-TODAY())</f>
        <v/>
      </c>
      <c r="M5" s="13">
        <f>IF(A5="","",IF(OR(B5="",C5="",D5="",E5="",F5="",J5=""),"Eingaben prüfen",IF(COUNTIF($A$3:$A$102,A5)&gt;1,"Kennung prüfen",IF(G5="","Anfrageart prüfen",IF(AND(I5&lt;&gt;"",B5&lt;&gt;"",I5&lt;B5),"Datum prüfen",IF(AND(J5="Abgeschlossen",I5=""),"Abschlussdatum prüfen",IF(AND(J5&lt;&gt;"Abgeschlossen",I5&lt;&gt;""),"Status prüfen",IF(J5="Abgeschlossen","Abgeschlossen",IF(H5&lt;TODAY(),"Überfällig prüfen",IF(H5-TODAY()&lt;='Parameter'!$F$3,"Fristnah prüfen","Im Plan"))))))))))</f>
        <v/>
      </c>
      <c r="N5" s="11">
        <f>IF(AND(A5&lt;&gt;"",H5&lt;&gt;"",J5&lt;&gt;"Abgeschlossen"),H5,"")</f>
        <v/>
      </c>
    </row>
    <row r="6">
      <c r="A6" s="9" t="inlineStr">
        <is>
          <t>DSA-2026-004</t>
        </is>
      </c>
      <c r="B6" s="10" t="n">
        <v>46267</v>
      </c>
      <c r="C6" s="9" t="inlineStr">
        <is>
          <t>Löschung</t>
        </is>
      </c>
      <c r="D6" s="9" t="inlineStr">
        <is>
          <t>FIK-WEST-04</t>
        </is>
      </c>
      <c r="E6" s="9" t="inlineStr">
        <is>
          <t>Büroflächen</t>
        </is>
      </c>
      <c r="F6" s="9" t="inlineStr">
        <is>
          <t>Objektleitung West</t>
        </is>
      </c>
      <c r="G6" s="6">
        <f>IF(A6="","",IFERROR(VLOOKUP(C6,'Parameter'!$C$3:$D$7,2,FALSE),""))</f>
        <v/>
      </c>
      <c r="H6" s="14">
        <f>IF(OR(A6="",B6="",G6=""),"",B6+G6)</f>
        <v/>
      </c>
      <c r="I6" s="10" t="n"/>
      <c r="J6" s="12" t="inlineStr">
        <is>
          <t>In Prüfung</t>
        </is>
      </c>
      <c r="K6" s="6">
        <f>IF(OR(A6="",B6=""),"",IF(AND(J6="Abgeschlossen",I6&lt;&gt;""),MAX(0,I6-B6),MAX(0,TODAY()-B6)))</f>
        <v/>
      </c>
      <c r="L6" s="6">
        <f>IF(OR(A6="",H6="",J6="Abgeschlossen"),"",H6-TODAY())</f>
        <v/>
      </c>
      <c r="M6" s="15">
        <f>IF(A6="","",IF(OR(B6="",C6="",D6="",E6="",F6="",J6=""),"Eingaben prüfen",IF(COUNTIF($A$3:$A$102,A6)&gt;1,"Kennung prüfen",IF(G6="","Anfrageart prüfen",IF(AND(I6&lt;&gt;"",B6&lt;&gt;"",I6&lt;B6),"Datum prüfen",IF(AND(J6="Abgeschlossen",I6=""),"Abschlussdatum prüfen",IF(AND(J6&lt;&gt;"Abgeschlossen",I6&lt;&gt;""),"Status prüfen",IF(J6="Abgeschlossen","Abgeschlossen",IF(H6&lt;TODAY(),"Überfällig prüfen",IF(H6-TODAY()&lt;='Parameter'!$F$3,"Fristnah prüfen","Im Plan"))))))))))</f>
        <v/>
      </c>
      <c r="N6" s="14">
        <f>IF(AND(A6&lt;&gt;"",H6&lt;&gt;"",J6&lt;&gt;"Abgeschlossen"),H6,"")</f>
        <v/>
      </c>
    </row>
    <row r="7">
      <c r="A7" s="9" t="inlineStr">
        <is>
          <t>DSA-2026-005</t>
        </is>
      </c>
      <c r="B7" s="10" t="n">
        <v>46259</v>
      </c>
      <c r="C7" s="9" t="inlineStr">
        <is>
          <t>Berichtigung</t>
        </is>
      </c>
      <c r="D7" s="9" t="inlineStr">
        <is>
          <t>FIK-OST-05</t>
        </is>
      </c>
      <c r="E7" s="9" t="inlineStr">
        <is>
          <t>Pausenraum</t>
        </is>
      </c>
      <c r="F7" s="9" t="inlineStr">
        <is>
          <t>Disposition Ost</t>
        </is>
      </c>
      <c r="G7" s="4">
        <f>IF(A7="","",IFERROR(VLOOKUP(C7,'Parameter'!$C$3:$D$7,2,FALSE),""))</f>
        <v/>
      </c>
      <c r="H7" s="11">
        <f>IF(OR(A7="",B7="",G7=""),"",B7+G7)</f>
        <v/>
      </c>
      <c r="I7" s="10" t="n">
        <v>46268</v>
      </c>
      <c r="J7" s="12" t="inlineStr">
        <is>
          <t>Abgeschlossen</t>
        </is>
      </c>
      <c r="K7" s="4">
        <f>IF(OR(A7="",B7=""),"",IF(AND(J7="Abgeschlossen",I7&lt;&gt;""),MAX(0,I7-B7),MAX(0,TODAY()-B7)))</f>
        <v/>
      </c>
      <c r="L7" s="4">
        <f>IF(OR(A7="",H7="",J7="Abgeschlossen"),"",H7-TODAY())</f>
        <v/>
      </c>
      <c r="M7" s="13">
        <f>IF(A7="","",IF(OR(B7="",C7="",D7="",E7="",F7="",J7=""),"Eingaben prüfen",IF(COUNTIF($A$3:$A$102,A7)&gt;1,"Kennung prüfen",IF(G7="","Anfrageart prüfen",IF(AND(I7&lt;&gt;"",B7&lt;&gt;"",I7&lt;B7),"Datum prüfen",IF(AND(J7="Abgeschlossen",I7=""),"Abschlussdatum prüfen",IF(AND(J7&lt;&gt;"Abgeschlossen",I7&lt;&gt;""),"Status prüfen",IF(J7="Abgeschlossen","Abgeschlossen",IF(H7&lt;TODAY(),"Überfällig prüfen",IF(H7-TODAY()&lt;='Parameter'!$F$3,"Fristnah prüfen","Im Plan"))))))))))</f>
        <v/>
      </c>
      <c r="N7" s="11">
        <f>IF(AND(A7&lt;&gt;"",H7&lt;&gt;"",J7&lt;&gt;"Abgeschlossen"),H7,"")</f>
        <v/>
      </c>
    </row>
    <row r="8">
      <c r="A8" s="9" t="inlineStr">
        <is>
          <t>DSA-2026-006</t>
        </is>
      </c>
      <c r="B8" s="10" t="n">
        <v>46270</v>
      </c>
      <c r="C8" s="9" t="inlineStr">
        <is>
          <t>Einschränkung</t>
        </is>
      </c>
      <c r="D8" s="9" t="inlineStr">
        <is>
          <t>FIK-NORD-06</t>
        </is>
      </c>
      <c r="E8" s="9" t="inlineStr">
        <is>
          <t>Umkleidebereich</t>
        </is>
      </c>
      <c r="F8" s="9" t="inlineStr">
        <is>
          <t>Objektleitung Nord</t>
        </is>
      </c>
      <c r="G8" s="6">
        <f>IF(A8="","",IFERROR(VLOOKUP(C8,'Parameter'!$C$3:$D$7,2,FALSE),""))</f>
        <v/>
      </c>
      <c r="H8" s="14">
        <f>IF(OR(A8="",B8="",G8=""),"",B8+G8)</f>
        <v/>
      </c>
      <c r="I8" s="10" t="n"/>
      <c r="J8" s="12" t="inlineStr">
        <is>
          <t>In Prüfung</t>
        </is>
      </c>
      <c r="K8" s="6">
        <f>IF(OR(A8="",B8=""),"",IF(AND(J8="Abgeschlossen",I8&lt;&gt;""),MAX(0,I8-B8),MAX(0,TODAY()-B8)))</f>
        <v/>
      </c>
      <c r="L8" s="6">
        <f>IF(OR(A8="",H8="",J8="Abgeschlossen"),"",H8-TODAY())</f>
        <v/>
      </c>
      <c r="M8" s="15">
        <f>IF(A8="","",IF(OR(B8="",C8="",D8="",E8="",F8="",J8=""),"Eingaben prüfen",IF(COUNTIF($A$3:$A$102,A8)&gt;1,"Kennung prüfen",IF(G8="","Anfrageart prüfen",IF(AND(I8&lt;&gt;"",B8&lt;&gt;"",I8&lt;B8),"Datum prüfen",IF(AND(J8="Abgeschlossen",I8=""),"Abschlussdatum prüfen",IF(AND(J8&lt;&gt;"Abgeschlossen",I8&lt;&gt;""),"Status prüfen",IF(J8="Abgeschlossen","Abgeschlossen",IF(H8&lt;TODAY(),"Überfällig prüfen",IF(H8-TODAY()&lt;='Parameter'!$F$3,"Fristnah prüfen","Im Plan"))))))))))</f>
        <v/>
      </c>
      <c r="N8" s="14">
        <f>IF(AND(A8&lt;&gt;"",H8&lt;&gt;"",J8&lt;&gt;"Abgeschlossen"),H8,"")</f>
        <v/>
      </c>
    </row>
    <row r="9">
      <c r="A9" s="9" t="inlineStr">
        <is>
          <t>DSA-2026-007</t>
        </is>
      </c>
      <c r="B9" s="10" t="n">
        <v>46255</v>
      </c>
      <c r="C9" s="9" t="inlineStr">
        <is>
          <t>Widerspruch</t>
        </is>
      </c>
      <c r="D9" s="9" t="inlineStr">
        <is>
          <t>FIK-MITTE-07</t>
        </is>
      </c>
      <c r="E9" s="9" t="inlineStr">
        <is>
          <t>Flurbereich</t>
        </is>
      </c>
      <c r="F9" s="9" t="inlineStr">
        <is>
          <t>Datenschutzkoordination</t>
        </is>
      </c>
      <c r="G9" s="4">
        <f>IF(A9="","",IFERROR(VLOOKUP(C9,'Parameter'!$C$3:$D$7,2,FALSE),""))</f>
        <v/>
      </c>
      <c r="H9" s="11">
        <f>IF(OR(A9="",B9="",G9=""),"",B9+G9)</f>
        <v/>
      </c>
      <c r="I9" s="10" t="n">
        <v>46263</v>
      </c>
      <c r="J9" s="12" t="inlineStr">
        <is>
          <t>Abgeschlossen</t>
        </is>
      </c>
      <c r="K9" s="4">
        <f>IF(OR(A9="",B9=""),"",IF(AND(J9="Abgeschlossen",I9&lt;&gt;""),MAX(0,I9-B9),MAX(0,TODAY()-B9)))</f>
        <v/>
      </c>
      <c r="L9" s="4">
        <f>IF(OR(A9="",H9="",J9="Abgeschlossen"),"",H9-TODAY())</f>
        <v/>
      </c>
      <c r="M9" s="13">
        <f>IF(A9="","",IF(OR(B9="",C9="",D9="",E9="",F9="",J9=""),"Eingaben prüfen",IF(COUNTIF($A$3:$A$102,A9)&gt;1,"Kennung prüfen",IF(G9="","Anfrageart prüfen",IF(AND(I9&lt;&gt;"",B9&lt;&gt;"",I9&lt;B9),"Datum prüfen",IF(AND(J9="Abgeschlossen",I9=""),"Abschlussdatum prüfen",IF(AND(J9&lt;&gt;"Abgeschlossen",I9&lt;&gt;""),"Status prüfen",IF(J9="Abgeschlossen","Abgeschlossen",IF(H9&lt;TODAY(),"Überfällig prüfen",IF(H9-TODAY()&lt;='Parameter'!$F$3,"Fristnah prüfen","Im Plan"))))))))))</f>
        <v/>
      </c>
      <c r="N9" s="11">
        <f>IF(AND(A9&lt;&gt;"",H9&lt;&gt;"",J9&lt;&gt;"Abgeschlossen"),H9,"")</f>
        <v/>
      </c>
    </row>
    <row r="10">
      <c r="A10" s="9" t="inlineStr">
        <is>
          <t>DSA-2026-008</t>
        </is>
      </c>
      <c r="B10" s="10" t="n">
        <v>46264</v>
      </c>
      <c r="C10" s="9" t="inlineStr">
        <is>
          <t>Löschung</t>
        </is>
      </c>
      <c r="D10" s="9" t="inlineStr">
        <is>
          <t>FIK-SUED-08</t>
        </is>
      </c>
      <c r="E10" s="9" t="inlineStr">
        <is>
          <t>Lagerbereich</t>
        </is>
      </c>
      <c r="F10" s="9" t="inlineStr">
        <is>
          <t>Objektleitung Süd</t>
        </is>
      </c>
      <c r="G10" s="6">
        <f>IF(A10="","",IFERROR(VLOOKUP(C10,'Parameter'!$C$3:$D$7,2,FALSE),""))</f>
        <v/>
      </c>
      <c r="H10" s="14">
        <f>IF(OR(A10="",B10="",G10=""),"",B10+G10)</f>
        <v/>
      </c>
      <c r="I10" s="10" t="n"/>
      <c r="J10" s="12" t="inlineStr">
        <is>
          <t>Neu</t>
        </is>
      </c>
      <c r="K10" s="6">
        <f>IF(OR(A10="",B10=""),"",IF(AND(J10="Abgeschlossen",I10&lt;&gt;""),MAX(0,I10-B10),MAX(0,TODAY()-B10)))</f>
        <v/>
      </c>
      <c r="L10" s="6">
        <f>IF(OR(A10="",H10="",J10="Abgeschlossen"),"",H10-TODAY())</f>
        <v/>
      </c>
      <c r="M10" s="15">
        <f>IF(A10="","",IF(OR(B10="",C10="",D10="",E10="",F10="",J10=""),"Eingaben prüfen",IF(COUNTIF($A$3:$A$102,A10)&gt;1,"Kennung prüfen",IF(G10="","Anfrageart prüfen",IF(AND(I10&lt;&gt;"",B10&lt;&gt;"",I10&lt;B10),"Datum prüfen",IF(AND(J10="Abgeschlossen",I10=""),"Abschlussdatum prüfen",IF(AND(J10&lt;&gt;"Abgeschlossen",I10&lt;&gt;""),"Status prüfen",IF(J10="Abgeschlossen","Abgeschlossen",IF(H10&lt;TODAY(),"Überfällig prüfen",IF(H10-TODAY()&lt;='Parameter'!$F$3,"Fristnah prüfen","Im Plan"))))))))))</f>
        <v/>
      </c>
      <c r="N10" s="14">
        <f>IF(AND(A10&lt;&gt;"",H10&lt;&gt;"",J10&lt;&gt;"Abgeschlossen"),H10,"")</f>
        <v/>
      </c>
    </row>
    <row r="11">
      <c r="A11" s="9" t="inlineStr">
        <is>
          <t>DSA-2026-009</t>
        </is>
      </c>
      <c r="B11" s="10" t="n">
        <v>46274</v>
      </c>
      <c r="C11" s="9" t="inlineStr">
        <is>
          <t>Berichtigung</t>
        </is>
      </c>
      <c r="D11" s="9" t="inlineStr">
        <is>
          <t>FIK-WEST-09</t>
        </is>
      </c>
      <c r="E11" s="9" t="inlineStr">
        <is>
          <t>Glasreinigung</t>
        </is>
      </c>
      <c r="F11" s="9" t="inlineStr">
        <is>
          <t>Disposition West</t>
        </is>
      </c>
      <c r="G11" s="4">
        <f>IF(A11="","",IFERROR(VLOOKUP(C11,'Parameter'!$C$3:$D$7,2,FALSE),""))</f>
        <v/>
      </c>
      <c r="H11" s="11">
        <f>IF(OR(A11="",B11="",G11=""),"",B11+G11)</f>
        <v/>
      </c>
      <c r="I11" s="10" t="n"/>
      <c r="J11" s="12" t="inlineStr">
        <is>
          <t>Neu</t>
        </is>
      </c>
      <c r="K11" s="4">
        <f>IF(OR(A11="",B11=""),"",IF(AND(J11="Abgeschlossen",I11&lt;&gt;""),MAX(0,I11-B11),MAX(0,TODAY()-B11)))</f>
        <v/>
      </c>
      <c r="L11" s="4">
        <f>IF(OR(A11="",H11="",J11="Abgeschlossen"),"",H11-TODAY())</f>
        <v/>
      </c>
      <c r="M11" s="13">
        <f>IF(A11="","",IF(OR(B11="",C11="",D11="",E11="",F11="",J11=""),"Eingaben prüfen",IF(COUNTIF($A$3:$A$102,A11)&gt;1,"Kennung prüfen",IF(G11="","Anfrageart prüfen",IF(AND(I11&lt;&gt;"",B11&lt;&gt;"",I11&lt;B11),"Datum prüfen",IF(AND(J11="Abgeschlossen",I11=""),"Abschlussdatum prüfen",IF(AND(J11&lt;&gt;"Abgeschlossen",I11&lt;&gt;""),"Status prüfen",IF(J11="Abgeschlossen","Abgeschlossen",IF(H11&lt;TODAY(),"Überfällig prüfen",IF(H11-TODAY()&lt;='Parameter'!$F$3,"Fristnah prüfen","Im Plan"))))))))))</f>
        <v/>
      </c>
      <c r="N11" s="11">
        <f>IF(AND(A11&lt;&gt;"",H11&lt;&gt;"",J11&lt;&gt;"Abgeschlossen"),H11,"")</f>
        <v/>
      </c>
    </row>
    <row r="12">
      <c r="A12" s="9" t="inlineStr">
        <is>
          <t>DSA-2026-010</t>
        </is>
      </c>
      <c r="B12" s="10" t="n">
        <v>46261</v>
      </c>
      <c r="C12" s="9" t="inlineStr">
        <is>
          <t>Auskunft</t>
        </is>
      </c>
      <c r="D12" s="9" t="inlineStr">
        <is>
          <t>FIK-OST-10</t>
        </is>
      </c>
      <c r="E12" s="9" t="inlineStr">
        <is>
          <t>Eingangsbereich</t>
        </is>
      </c>
      <c r="F12" s="9" t="inlineStr">
        <is>
          <t>Objektleitung Ost</t>
        </is>
      </c>
      <c r="G12" s="6">
        <f>IF(A12="","",IFERROR(VLOOKUP(C12,'Parameter'!$C$3:$D$7,2,FALSE),""))</f>
        <v/>
      </c>
      <c r="H12" s="14">
        <f>IF(OR(A12="",B12="",G12=""),"",B12+G12)</f>
        <v/>
      </c>
      <c r="I12" s="10" t="n"/>
      <c r="J12" s="12" t="inlineStr">
        <is>
          <t>In Prüfung</t>
        </is>
      </c>
      <c r="K12" s="6">
        <f>IF(OR(A12="",B12=""),"",IF(AND(J12="Abgeschlossen",I12&lt;&gt;""),MAX(0,I12-B12),MAX(0,TODAY()-B12)))</f>
        <v/>
      </c>
      <c r="L12" s="6">
        <f>IF(OR(A12="",H12="",J12="Abgeschlossen"),"",H12-TODAY())</f>
        <v/>
      </c>
      <c r="M12" s="15">
        <f>IF(A12="","",IF(OR(B12="",C12="",D12="",E12="",F12="",J12=""),"Eingaben prüfen",IF(COUNTIF($A$3:$A$102,A12)&gt;1,"Kennung prüfen",IF(G12="","Anfrageart prüfen",IF(AND(I12&lt;&gt;"",B12&lt;&gt;"",I12&lt;B12),"Datum prüfen",IF(AND(J12="Abgeschlossen",I12=""),"Abschlussdatum prüfen",IF(AND(J12&lt;&gt;"Abgeschlossen",I12&lt;&gt;""),"Status prüfen",IF(J12="Abgeschlossen","Abgeschlossen",IF(H12&lt;TODAY(),"Überfällig prüfen",IF(H12-TODAY()&lt;='Parameter'!$F$3,"Fristnah prüfen","Im Plan"))))))))))</f>
        <v/>
      </c>
      <c r="N12" s="14">
        <f>IF(AND(A12&lt;&gt;"",H12&lt;&gt;"",J12&lt;&gt;"Abgeschlossen"),H12,"")</f>
        <v/>
      </c>
    </row>
    <row r="13">
      <c r="A13" s="9" t="n"/>
      <c r="B13" s="10" t="n"/>
      <c r="C13" s="9" t="n"/>
      <c r="D13" s="9" t="n"/>
      <c r="E13" s="9" t="n"/>
      <c r="F13" s="9" t="n"/>
      <c r="G13" s="4">
        <f>IF(A13="","",IFERROR(VLOOKUP(C13,'Parameter'!$C$3:$D$7,2,FALSE),""))</f>
        <v/>
      </c>
      <c r="H13" s="11">
        <f>IF(OR(A13="",B13="",G13=""),"",B13+G13)</f>
        <v/>
      </c>
      <c r="I13" s="10" t="n"/>
      <c r="J13" s="12" t="n"/>
      <c r="K13" s="4">
        <f>IF(OR(A13="",B13=""),"",IF(AND(J13="Abgeschlossen",I13&lt;&gt;""),MAX(0,I13-B13),MAX(0,TODAY()-B13)))</f>
        <v/>
      </c>
      <c r="L13" s="4">
        <f>IF(OR(A13="",H13="",J13="Abgeschlossen"),"",H13-TODAY())</f>
        <v/>
      </c>
      <c r="M13" s="13">
        <f>IF(A13="","",IF(OR(B13="",C13="",D13="",E13="",F13="",J13=""),"Eingaben prüfen",IF(COUNTIF($A$3:$A$102,A13)&gt;1,"Kennung prüfen",IF(G13="","Anfrageart prüfen",IF(AND(I13&lt;&gt;"",B13&lt;&gt;"",I13&lt;B13),"Datum prüfen",IF(AND(J13="Abgeschlossen",I13=""),"Abschlussdatum prüfen",IF(AND(J13&lt;&gt;"Abgeschlossen",I13&lt;&gt;""),"Status prüfen",IF(J13="Abgeschlossen","Abgeschlossen",IF(H13&lt;TODAY(),"Überfällig prüfen",IF(H13-TODAY()&lt;='Parameter'!$F$3,"Fristnah prüfen","Im Plan"))))))))))</f>
        <v/>
      </c>
      <c r="N13" s="11">
        <f>IF(AND(A13&lt;&gt;"",H13&lt;&gt;"",J13&lt;&gt;"Abgeschlossen"),H13,"")</f>
        <v/>
      </c>
    </row>
    <row r="14">
      <c r="A14" s="9" t="n"/>
      <c r="B14" s="10" t="n"/>
      <c r="C14" s="9" t="n"/>
      <c r="D14" s="9" t="n"/>
      <c r="E14" s="9" t="n"/>
      <c r="F14" s="9" t="n"/>
      <c r="G14" s="6">
        <f>IF(A14="","",IFERROR(VLOOKUP(C14,'Parameter'!$C$3:$D$7,2,FALSE),""))</f>
        <v/>
      </c>
      <c r="H14" s="14">
        <f>IF(OR(A14="",B14="",G14=""),"",B14+G14)</f>
        <v/>
      </c>
      <c r="I14" s="10" t="n"/>
      <c r="J14" s="12" t="n"/>
      <c r="K14" s="6">
        <f>IF(OR(A14="",B14=""),"",IF(AND(J14="Abgeschlossen",I14&lt;&gt;""),MAX(0,I14-B14),MAX(0,TODAY()-B14)))</f>
        <v/>
      </c>
      <c r="L14" s="6">
        <f>IF(OR(A14="",H14="",J14="Abgeschlossen"),"",H14-TODAY())</f>
        <v/>
      </c>
      <c r="M14" s="15">
        <f>IF(A14="","",IF(OR(B14="",C14="",D14="",E14="",F14="",J14=""),"Eingaben prüfen",IF(COUNTIF($A$3:$A$102,A14)&gt;1,"Kennung prüfen",IF(G14="","Anfrageart prüfen",IF(AND(I14&lt;&gt;"",B14&lt;&gt;"",I14&lt;B14),"Datum prüfen",IF(AND(J14="Abgeschlossen",I14=""),"Abschlussdatum prüfen",IF(AND(J14&lt;&gt;"Abgeschlossen",I14&lt;&gt;""),"Status prüfen",IF(J14="Abgeschlossen","Abgeschlossen",IF(H14&lt;TODAY(),"Überfällig prüfen",IF(H14-TODAY()&lt;='Parameter'!$F$3,"Fristnah prüfen","Im Plan"))))))))))</f>
        <v/>
      </c>
      <c r="N14" s="14">
        <f>IF(AND(A14&lt;&gt;"",H14&lt;&gt;"",J14&lt;&gt;"Abgeschlossen"),H14,"")</f>
        <v/>
      </c>
    </row>
    <row r="15">
      <c r="A15" s="9" t="n"/>
      <c r="B15" s="10" t="n"/>
      <c r="C15" s="9" t="n"/>
      <c r="D15" s="9" t="n"/>
      <c r="E15" s="9" t="n"/>
      <c r="F15" s="9" t="n"/>
      <c r="G15" s="4">
        <f>IF(A15="","",IFERROR(VLOOKUP(C15,'Parameter'!$C$3:$D$7,2,FALSE),""))</f>
        <v/>
      </c>
      <c r="H15" s="11">
        <f>IF(OR(A15="",B15="",G15=""),"",B15+G15)</f>
        <v/>
      </c>
      <c r="I15" s="10" t="n"/>
      <c r="J15" s="12" t="n"/>
      <c r="K15" s="4">
        <f>IF(OR(A15="",B15=""),"",IF(AND(J15="Abgeschlossen",I15&lt;&gt;""),MAX(0,I15-B15),MAX(0,TODAY()-B15)))</f>
        <v/>
      </c>
      <c r="L15" s="4">
        <f>IF(OR(A15="",H15="",J15="Abgeschlossen"),"",H15-TODAY())</f>
        <v/>
      </c>
      <c r="M15" s="13">
        <f>IF(A15="","",IF(OR(B15="",C15="",D15="",E15="",F15="",J15=""),"Eingaben prüfen",IF(COUNTIF($A$3:$A$102,A15)&gt;1,"Kennung prüfen",IF(G15="","Anfrageart prüfen",IF(AND(I15&lt;&gt;"",B15&lt;&gt;"",I15&lt;B15),"Datum prüfen",IF(AND(J15="Abgeschlossen",I15=""),"Abschlussdatum prüfen",IF(AND(J15&lt;&gt;"Abgeschlossen",I15&lt;&gt;""),"Status prüfen",IF(J15="Abgeschlossen","Abgeschlossen",IF(H15&lt;TODAY(),"Überfällig prüfen",IF(H15-TODAY()&lt;='Parameter'!$F$3,"Fristnah prüfen","Im Plan"))))))))))</f>
        <v/>
      </c>
      <c r="N15" s="11">
        <f>IF(AND(A15&lt;&gt;"",H15&lt;&gt;"",J15&lt;&gt;"Abgeschlossen"),H15,"")</f>
        <v/>
      </c>
    </row>
    <row r="16">
      <c r="A16" s="9" t="n"/>
      <c r="B16" s="10" t="n"/>
      <c r="C16" s="9" t="n"/>
      <c r="D16" s="9" t="n"/>
      <c r="E16" s="9" t="n"/>
      <c r="F16" s="9" t="n"/>
      <c r="G16" s="6">
        <f>IF(A16="","",IFERROR(VLOOKUP(C16,'Parameter'!$C$3:$D$7,2,FALSE),""))</f>
        <v/>
      </c>
      <c r="H16" s="14">
        <f>IF(OR(A16="",B16="",G16=""),"",B16+G16)</f>
        <v/>
      </c>
      <c r="I16" s="10" t="n"/>
      <c r="J16" s="12" t="n"/>
      <c r="K16" s="6">
        <f>IF(OR(A16="",B16=""),"",IF(AND(J16="Abgeschlossen",I16&lt;&gt;""),MAX(0,I16-B16),MAX(0,TODAY()-B16)))</f>
        <v/>
      </c>
      <c r="L16" s="6">
        <f>IF(OR(A16="",H16="",J16="Abgeschlossen"),"",H16-TODAY())</f>
        <v/>
      </c>
      <c r="M16" s="15">
        <f>IF(A16="","",IF(OR(B16="",C16="",D16="",E16="",F16="",J16=""),"Eingaben prüfen",IF(COUNTIF($A$3:$A$102,A16)&gt;1,"Kennung prüfen",IF(G16="","Anfrageart prüfen",IF(AND(I16&lt;&gt;"",B16&lt;&gt;"",I16&lt;B16),"Datum prüfen",IF(AND(J16="Abgeschlossen",I16=""),"Abschlussdatum prüfen",IF(AND(J16&lt;&gt;"Abgeschlossen",I16&lt;&gt;""),"Status prüfen",IF(J16="Abgeschlossen","Abgeschlossen",IF(H16&lt;TODAY(),"Überfällig prüfen",IF(H16-TODAY()&lt;='Parameter'!$F$3,"Fristnah prüfen","Im Plan"))))))))))</f>
        <v/>
      </c>
      <c r="N16" s="14">
        <f>IF(AND(A16&lt;&gt;"",H16&lt;&gt;"",J16&lt;&gt;"Abgeschlossen"),H16,"")</f>
        <v/>
      </c>
    </row>
    <row r="17">
      <c r="A17" s="9" t="n"/>
      <c r="B17" s="10" t="n"/>
      <c r="C17" s="9" t="n"/>
      <c r="D17" s="9" t="n"/>
      <c r="E17" s="9" t="n"/>
      <c r="F17" s="9" t="n"/>
      <c r="G17" s="4">
        <f>IF(A17="","",IFERROR(VLOOKUP(C17,'Parameter'!$C$3:$D$7,2,FALSE),""))</f>
        <v/>
      </c>
      <c r="H17" s="11">
        <f>IF(OR(A17="",B17="",G17=""),"",B17+G17)</f>
        <v/>
      </c>
      <c r="I17" s="10" t="n"/>
      <c r="J17" s="12" t="n"/>
      <c r="K17" s="4">
        <f>IF(OR(A17="",B17=""),"",IF(AND(J17="Abgeschlossen",I17&lt;&gt;""),MAX(0,I17-B17),MAX(0,TODAY()-B17)))</f>
        <v/>
      </c>
      <c r="L17" s="4">
        <f>IF(OR(A17="",H17="",J17="Abgeschlossen"),"",H17-TODAY())</f>
        <v/>
      </c>
      <c r="M17" s="13">
        <f>IF(A17="","",IF(OR(B17="",C17="",D17="",E17="",F17="",J17=""),"Eingaben prüfen",IF(COUNTIF($A$3:$A$102,A17)&gt;1,"Kennung prüfen",IF(G17="","Anfrageart prüfen",IF(AND(I17&lt;&gt;"",B17&lt;&gt;"",I17&lt;B17),"Datum prüfen",IF(AND(J17="Abgeschlossen",I17=""),"Abschlussdatum prüfen",IF(AND(J17&lt;&gt;"Abgeschlossen",I17&lt;&gt;""),"Status prüfen",IF(J17="Abgeschlossen","Abgeschlossen",IF(H17&lt;TODAY(),"Überfällig prüfen",IF(H17-TODAY()&lt;='Parameter'!$F$3,"Fristnah prüfen","Im Plan"))))))))))</f>
        <v/>
      </c>
      <c r="N17" s="11">
        <f>IF(AND(A17&lt;&gt;"",H17&lt;&gt;"",J17&lt;&gt;"Abgeschlossen"),H17,"")</f>
        <v/>
      </c>
    </row>
    <row r="18">
      <c r="A18" s="9" t="n"/>
      <c r="B18" s="10" t="n"/>
      <c r="C18" s="9" t="n"/>
      <c r="D18" s="9" t="n"/>
      <c r="E18" s="9" t="n"/>
      <c r="F18" s="9" t="n"/>
      <c r="G18" s="6">
        <f>IF(A18="","",IFERROR(VLOOKUP(C18,'Parameter'!$C$3:$D$7,2,FALSE),""))</f>
        <v/>
      </c>
      <c r="H18" s="14">
        <f>IF(OR(A18="",B18="",G18=""),"",B18+G18)</f>
        <v/>
      </c>
      <c r="I18" s="10" t="n"/>
      <c r="J18" s="12" t="n"/>
      <c r="K18" s="6">
        <f>IF(OR(A18="",B18=""),"",IF(AND(J18="Abgeschlossen",I18&lt;&gt;""),MAX(0,I18-B18),MAX(0,TODAY()-B18)))</f>
        <v/>
      </c>
      <c r="L18" s="6">
        <f>IF(OR(A18="",H18="",J18="Abgeschlossen"),"",H18-TODAY())</f>
        <v/>
      </c>
      <c r="M18" s="15">
        <f>IF(A18="","",IF(OR(B18="",C18="",D18="",E18="",F18="",J18=""),"Eingaben prüfen",IF(COUNTIF($A$3:$A$102,A18)&gt;1,"Kennung prüfen",IF(G18="","Anfrageart prüfen",IF(AND(I18&lt;&gt;"",B18&lt;&gt;"",I18&lt;B18),"Datum prüfen",IF(AND(J18="Abgeschlossen",I18=""),"Abschlussdatum prüfen",IF(AND(J18&lt;&gt;"Abgeschlossen",I18&lt;&gt;""),"Status prüfen",IF(J18="Abgeschlossen","Abgeschlossen",IF(H18&lt;TODAY(),"Überfällig prüfen",IF(H18-TODAY()&lt;='Parameter'!$F$3,"Fristnah prüfen","Im Plan"))))))))))</f>
        <v/>
      </c>
      <c r="N18" s="14">
        <f>IF(AND(A18&lt;&gt;"",H18&lt;&gt;"",J18&lt;&gt;"Abgeschlossen"),H18,"")</f>
        <v/>
      </c>
    </row>
    <row r="19">
      <c r="A19" s="9" t="n"/>
      <c r="B19" s="10" t="n"/>
      <c r="C19" s="9" t="n"/>
      <c r="D19" s="9" t="n"/>
      <c r="E19" s="9" t="n"/>
      <c r="F19" s="9" t="n"/>
      <c r="G19" s="4">
        <f>IF(A19="","",IFERROR(VLOOKUP(C19,'Parameter'!$C$3:$D$7,2,FALSE),""))</f>
        <v/>
      </c>
      <c r="H19" s="11">
        <f>IF(OR(A19="",B19="",G19=""),"",B19+G19)</f>
        <v/>
      </c>
      <c r="I19" s="10" t="n"/>
      <c r="J19" s="12" t="n"/>
      <c r="K19" s="4">
        <f>IF(OR(A19="",B19=""),"",IF(AND(J19="Abgeschlossen",I19&lt;&gt;""),MAX(0,I19-B19),MAX(0,TODAY()-B19)))</f>
        <v/>
      </c>
      <c r="L19" s="4">
        <f>IF(OR(A19="",H19="",J19="Abgeschlossen"),"",H19-TODAY())</f>
        <v/>
      </c>
      <c r="M19" s="13">
        <f>IF(A19="","",IF(OR(B19="",C19="",D19="",E19="",F19="",J19=""),"Eingaben prüfen",IF(COUNTIF($A$3:$A$102,A19)&gt;1,"Kennung prüfen",IF(G19="","Anfrageart prüfen",IF(AND(I19&lt;&gt;"",B19&lt;&gt;"",I19&lt;B19),"Datum prüfen",IF(AND(J19="Abgeschlossen",I19=""),"Abschlussdatum prüfen",IF(AND(J19&lt;&gt;"Abgeschlossen",I19&lt;&gt;""),"Status prüfen",IF(J19="Abgeschlossen","Abgeschlossen",IF(H19&lt;TODAY(),"Überfällig prüfen",IF(H19-TODAY()&lt;='Parameter'!$F$3,"Fristnah prüfen","Im Plan"))))))))))</f>
        <v/>
      </c>
      <c r="N19" s="11">
        <f>IF(AND(A19&lt;&gt;"",H19&lt;&gt;"",J19&lt;&gt;"Abgeschlossen"),H19,"")</f>
        <v/>
      </c>
    </row>
    <row r="20">
      <c r="A20" s="9" t="n"/>
      <c r="B20" s="10" t="n"/>
      <c r="C20" s="9" t="n"/>
      <c r="D20" s="9" t="n"/>
      <c r="E20" s="9" t="n"/>
      <c r="F20" s="9" t="n"/>
      <c r="G20" s="6">
        <f>IF(A20="","",IFERROR(VLOOKUP(C20,'Parameter'!$C$3:$D$7,2,FALSE),""))</f>
        <v/>
      </c>
      <c r="H20" s="14">
        <f>IF(OR(A20="",B20="",G20=""),"",B20+G20)</f>
        <v/>
      </c>
      <c r="I20" s="10" t="n"/>
      <c r="J20" s="12" t="n"/>
      <c r="K20" s="6">
        <f>IF(OR(A20="",B20=""),"",IF(AND(J20="Abgeschlossen",I20&lt;&gt;""),MAX(0,I20-B20),MAX(0,TODAY()-B20)))</f>
        <v/>
      </c>
      <c r="L20" s="6">
        <f>IF(OR(A20="",H20="",J20="Abgeschlossen"),"",H20-TODAY())</f>
        <v/>
      </c>
      <c r="M20" s="15">
        <f>IF(A20="","",IF(OR(B20="",C20="",D20="",E20="",F20="",J20=""),"Eingaben prüfen",IF(COUNTIF($A$3:$A$102,A20)&gt;1,"Kennung prüfen",IF(G20="","Anfrageart prüfen",IF(AND(I20&lt;&gt;"",B20&lt;&gt;"",I20&lt;B20),"Datum prüfen",IF(AND(J20="Abgeschlossen",I20=""),"Abschlussdatum prüfen",IF(AND(J20&lt;&gt;"Abgeschlossen",I20&lt;&gt;""),"Status prüfen",IF(J20="Abgeschlossen","Abgeschlossen",IF(H20&lt;TODAY(),"Überfällig prüfen",IF(H20-TODAY()&lt;='Parameter'!$F$3,"Fristnah prüfen","Im Plan"))))))))))</f>
        <v/>
      </c>
      <c r="N20" s="14">
        <f>IF(AND(A20&lt;&gt;"",H20&lt;&gt;"",J20&lt;&gt;"Abgeschlossen"),H20,"")</f>
        <v/>
      </c>
    </row>
    <row r="21">
      <c r="A21" s="9" t="n"/>
      <c r="B21" s="10" t="n"/>
      <c r="C21" s="9" t="n"/>
      <c r="D21" s="9" t="n"/>
      <c r="E21" s="9" t="n"/>
      <c r="F21" s="9" t="n"/>
      <c r="G21" s="4">
        <f>IF(A21="","",IFERROR(VLOOKUP(C21,'Parameter'!$C$3:$D$7,2,FALSE),""))</f>
        <v/>
      </c>
      <c r="H21" s="11">
        <f>IF(OR(A21="",B21="",G21=""),"",B21+G21)</f>
        <v/>
      </c>
      <c r="I21" s="10" t="n"/>
      <c r="J21" s="12" t="n"/>
      <c r="K21" s="4">
        <f>IF(OR(A21="",B21=""),"",IF(AND(J21="Abgeschlossen",I21&lt;&gt;""),MAX(0,I21-B21),MAX(0,TODAY()-B21)))</f>
        <v/>
      </c>
      <c r="L21" s="4">
        <f>IF(OR(A21="",H21="",J21="Abgeschlossen"),"",H21-TODAY())</f>
        <v/>
      </c>
      <c r="M21" s="13">
        <f>IF(A21="","",IF(OR(B21="",C21="",D21="",E21="",F21="",J21=""),"Eingaben prüfen",IF(COUNTIF($A$3:$A$102,A21)&gt;1,"Kennung prüfen",IF(G21="","Anfrageart prüfen",IF(AND(I21&lt;&gt;"",B21&lt;&gt;"",I21&lt;B21),"Datum prüfen",IF(AND(J21="Abgeschlossen",I21=""),"Abschlussdatum prüfen",IF(AND(J21&lt;&gt;"Abgeschlossen",I21&lt;&gt;""),"Status prüfen",IF(J21="Abgeschlossen","Abgeschlossen",IF(H21&lt;TODAY(),"Überfällig prüfen",IF(H21-TODAY()&lt;='Parameter'!$F$3,"Fristnah prüfen","Im Plan"))))))))))</f>
        <v/>
      </c>
      <c r="N21" s="11">
        <f>IF(AND(A21&lt;&gt;"",H21&lt;&gt;"",J21&lt;&gt;"Abgeschlossen"),H21,"")</f>
        <v/>
      </c>
    </row>
    <row r="22">
      <c r="A22" s="9" t="n"/>
      <c r="B22" s="10" t="n"/>
      <c r="C22" s="9" t="n"/>
      <c r="D22" s="9" t="n"/>
      <c r="E22" s="9" t="n"/>
      <c r="F22" s="9" t="n"/>
      <c r="G22" s="6">
        <f>IF(A22="","",IFERROR(VLOOKUP(C22,'Parameter'!$C$3:$D$7,2,FALSE),""))</f>
        <v/>
      </c>
      <c r="H22" s="14">
        <f>IF(OR(A22="",B22="",G22=""),"",B22+G22)</f>
        <v/>
      </c>
      <c r="I22" s="10" t="n"/>
      <c r="J22" s="12" t="n"/>
      <c r="K22" s="6">
        <f>IF(OR(A22="",B22=""),"",IF(AND(J22="Abgeschlossen",I22&lt;&gt;""),MAX(0,I22-B22),MAX(0,TODAY()-B22)))</f>
        <v/>
      </c>
      <c r="L22" s="6">
        <f>IF(OR(A22="",H22="",J22="Abgeschlossen"),"",H22-TODAY())</f>
        <v/>
      </c>
      <c r="M22" s="15">
        <f>IF(A22="","",IF(OR(B22="",C22="",D22="",E22="",F22="",J22=""),"Eingaben prüfen",IF(COUNTIF($A$3:$A$102,A22)&gt;1,"Kennung prüfen",IF(G22="","Anfrageart prüfen",IF(AND(I22&lt;&gt;"",B22&lt;&gt;"",I22&lt;B22),"Datum prüfen",IF(AND(J22="Abgeschlossen",I22=""),"Abschlussdatum prüfen",IF(AND(J22&lt;&gt;"Abgeschlossen",I22&lt;&gt;""),"Status prüfen",IF(J22="Abgeschlossen","Abgeschlossen",IF(H22&lt;TODAY(),"Überfällig prüfen",IF(H22-TODAY()&lt;='Parameter'!$F$3,"Fristnah prüfen","Im Plan"))))))))))</f>
        <v/>
      </c>
      <c r="N22" s="14">
        <f>IF(AND(A22&lt;&gt;"",H22&lt;&gt;"",J22&lt;&gt;"Abgeschlossen"),H22,"")</f>
        <v/>
      </c>
    </row>
    <row r="23">
      <c r="A23" s="9" t="n"/>
      <c r="B23" s="10" t="n"/>
      <c r="C23" s="9" t="n"/>
      <c r="D23" s="9" t="n"/>
      <c r="E23" s="9" t="n"/>
      <c r="F23" s="9" t="n"/>
      <c r="G23" s="4">
        <f>IF(A23="","",IFERROR(VLOOKUP(C23,'Parameter'!$C$3:$D$7,2,FALSE),""))</f>
        <v/>
      </c>
      <c r="H23" s="11">
        <f>IF(OR(A23="",B23="",G23=""),"",B23+G23)</f>
        <v/>
      </c>
      <c r="I23" s="10" t="n"/>
      <c r="J23" s="12" t="n"/>
      <c r="K23" s="4">
        <f>IF(OR(A23="",B23=""),"",IF(AND(J23="Abgeschlossen",I23&lt;&gt;""),MAX(0,I23-B23),MAX(0,TODAY()-B23)))</f>
        <v/>
      </c>
      <c r="L23" s="4">
        <f>IF(OR(A23="",H23="",J23="Abgeschlossen"),"",H23-TODAY())</f>
        <v/>
      </c>
      <c r="M23" s="13">
        <f>IF(A23="","",IF(OR(B23="",C23="",D23="",E23="",F23="",J23=""),"Eingaben prüfen",IF(COUNTIF($A$3:$A$102,A23)&gt;1,"Kennung prüfen",IF(G23="","Anfrageart prüfen",IF(AND(I23&lt;&gt;"",B23&lt;&gt;"",I23&lt;B23),"Datum prüfen",IF(AND(J23="Abgeschlossen",I23=""),"Abschlussdatum prüfen",IF(AND(J23&lt;&gt;"Abgeschlossen",I23&lt;&gt;""),"Status prüfen",IF(J23="Abgeschlossen","Abgeschlossen",IF(H23&lt;TODAY(),"Überfällig prüfen",IF(H23-TODAY()&lt;='Parameter'!$F$3,"Fristnah prüfen","Im Plan"))))))))))</f>
        <v/>
      </c>
      <c r="N23" s="11">
        <f>IF(AND(A23&lt;&gt;"",H23&lt;&gt;"",J23&lt;&gt;"Abgeschlossen"),H23,"")</f>
        <v/>
      </c>
    </row>
    <row r="24">
      <c r="A24" s="9" t="n"/>
      <c r="B24" s="10" t="n"/>
      <c r="C24" s="9" t="n"/>
      <c r="D24" s="9" t="n"/>
      <c r="E24" s="9" t="n"/>
      <c r="F24" s="9" t="n"/>
      <c r="G24" s="6">
        <f>IF(A24="","",IFERROR(VLOOKUP(C24,'Parameter'!$C$3:$D$7,2,FALSE),""))</f>
        <v/>
      </c>
      <c r="H24" s="14">
        <f>IF(OR(A24="",B24="",G24=""),"",B24+G24)</f>
        <v/>
      </c>
      <c r="I24" s="10" t="n"/>
      <c r="J24" s="12" t="n"/>
      <c r="K24" s="6">
        <f>IF(OR(A24="",B24=""),"",IF(AND(J24="Abgeschlossen",I24&lt;&gt;""),MAX(0,I24-B24),MAX(0,TODAY()-B24)))</f>
        <v/>
      </c>
      <c r="L24" s="6">
        <f>IF(OR(A24="",H24="",J24="Abgeschlossen"),"",H24-TODAY())</f>
        <v/>
      </c>
      <c r="M24" s="15">
        <f>IF(A24="","",IF(OR(B24="",C24="",D24="",E24="",F24="",J24=""),"Eingaben prüfen",IF(COUNTIF($A$3:$A$102,A24)&gt;1,"Kennung prüfen",IF(G24="","Anfrageart prüfen",IF(AND(I24&lt;&gt;"",B24&lt;&gt;"",I24&lt;B24),"Datum prüfen",IF(AND(J24="Abgeschlossen",I24=""),"Abschlussdatum prüfen",IF(AND(J24&lt;&gt;"Abgeschlossen",I24&lt;&gt;""),"Status prüfen",IF(J24="Abgeschlossen","Abgeschlossen",IF(H24&lt;TODAY(),"Überfällig prüfen",IF(H24-TODAY()&lt;='Parameter'!$F$3,"Fristnah prüfen","Im Plan"))))))))))</f>
        <v/>
      </c>
      <c r="N24" s="14">
        <f>IF(AND(A24&lt;&gt;"",H24&lt;&gt;"",J24&lt;&gt;"Abgeschlossen"),H24,"")</f>
        <v/>
      </c>
    </row>
    <row r="25">
      <c r="A25" s="9" t="n"/>
      <c r="B25" s="10" t="n"/>
      <c r="C25" s="9" t="n"/>
      <c r="D25" s="9" t="n"/>
      <c r="E25" s="9" t="n"/>
      <c r="F25" s="9" t="n"/>
      <c r="G25" s="4">
        <f>IF(A25="","",IFERROR(VLOOKUP(C25,'Parameter'!$C$3:$D$7,2,FALSE),""))</f>
        <v/>
      </c>
      <c r="H25" s="11">
        <f>IF(OR(A25="",B25="",G25=""),"",B25+G25)</f>
        <v/>
      </c>
      <c r="I25" s="10" t="n"/>
      <c r="J25" s="12" t="n"/>
      <c r="K25" s="4">
        <f>IF(OR(A25="",B25=""),"",IF(AND(J25="Abgeschlossen",I25&lt;&gt;""),MAX(0,I25-B25),MAX(0,TODAY()-B25)))</f>
        <v/>
      </c>
      <c r="L25" s="4">
        <f>IF(OR(A25="",H25="",J25="Abgeschlossen"),"",H25-TODAY())</f>
        <v/>
      </c>
      <c r="M25" s="13">
        <f>IF(A25="","",IF(OR(B25="",C25="",D25="",E25="",F25="",J25=""),"Eingaben prüfen",IF(COUNTIF($A$3:$A$102,A25)&gt;1,"Kennung prüfen",IF(G25="","Anfrageart prüfen",IF(AND(I25&lt;&gt;"",B25&lt;&gt;"",I25&lt;B25),"Datum prüfen",IF(AND(J25="Abgeschlossen",I25=""),"Abschlussdatum prüfen",IF(AND(J25&lt;&gt;"Abgeschlossen",I25&lt;&gt;""),"Status prüfen",IF(J25="Abgeschlossen","Abgeschlossen",IF(H25&lt;TODAY(),"Überfällig prüfen",IF(H25-TODAY()&lt;='Parameter'!$F$3,"Fristnah prüfen","Im Plan"))))))))))</f>
        <v/>
      </c>
      <c r="N25" s="11">
        <f>IF(AND(A25&lt;&gt;"",H25&lt;&gt;"",J25&lt;&gt;"Abgeschlossen"),H25,"")</f>
        <v/>
      </c>
    </row>
    <row r="26">
      <c r="A26" s="9" t="n"/>
      <c r="B26" s="10" t="n"/>
      <c r="C26" s="9" t="n"/>
      <c r="D26" s="9" t="n"/>
      <c r="E26" s="9" t="n"/>
      <c r="F26" s="9" t="n"/>
      <c r="G26" s="6">
        <f>IF(A26="","",IFERROR(VLOOKUP(C26,'Parameter'!$C$3:$D$7,2,FALSE),""))</f>
        <v/>
      </c>
      <c r="H26" s="14">
        <f>IF(OR(A26="",B26="",G26=""),"",B26+G26)</f>
        <v/>
      </c>
      <c r="I26" s="10" t="n"/>
      <c r="J26" s="12" t="n"/>
      <c r="K26" s="6">
        <f>IF(OR(A26="",B26=""),"",IF(AND(J26="Abgeschlossen",I26&lt;&gt;""),MAX(0,I26-B26),MAX(0,TODAY()-B26)))</f>
        <v/>
      </c>
      <c r="L26" s="6">
        <f>IF(OR(A26="",H26="",J26="Abgeschlossen"),"",H26-TODAY())</f>
        <v/>
      </c>
      <c r="M26" s="15">
        <f>IF(A26="","",IF(OR(B26="",C26="",D26="",E26="",F26="",J26=""),"Eingaben prüfen",IF(COUNTIF($A$3:$A$102,A26)&gt;1,"Kennung prüfen",IF(G26="","Anfrageart prüfen",IF(AND(I26&lt;&gt;"",B26&lt;&gt;"",I26&lt;B26),"Datum prüfen",IF(AND(J26="Abgeschlossen",I26=""),"Abschlussdatum prüfen",IF(AND(J26&lt;&gt;"Abgeschlossen",I26&lt;&gt;""),"Status prüfen",IF(J26="Abgeschlossen","Abgeschlossen",IF(H26&lt;TODAY(),"Überfällig prüfen",IF(H26-TODAY()&lt;='Parameter'!$F$3,"Fristnah prüfen","Im Plan"))))))))))</f>
        <v/>
      </c>
      <c r="N26" s="14">
        <f>IF(AND(A26&lt;&gt;"",H26&lt;&gt;"",J26&lt;&gt;"Abgeschlossen"),H26,"")</f>
        <v/>
      </c>
    </row>
    <row r="27">
      <c r="A27" s="9" t="n"/>
      <c r="B27" s="10" t="n"/>
      <c r="C27" s="9" t="n"/>
      <c r="D27" s="9" t="n"/>
      <c r="E27" s="9" t="n"/>
      <c r="F27" s="9" t="n"/>
      <c r="G27" s="4">
        <f>IF(A27="","",IFERROR(VLOOKUP(C27,'Parameter'!$C$3:$D$7,2,FALSE),""))</f>
        <v/>
      </c>
      <c r="H27" s="11">
        <f>IF(OR(A27="",B27="",G27=""),"",B27+G27)</f>
        <v/>
      </c>
      <c r="I27" s="10" t="n"/>
      <c r="J27" s="12" t="n"/>
      <c r="K27" s="4">
        <f>IF(OR(A27="",B27=""),"",IF(AND(J27="Abgeschlossen",I27&lt;&gt;""),MAX(0,I27-B27),MAX(0,TODAY()-B27)))</f>
        <v/>
      </c>
      <c r="L27" s="4">
        <f>IF(OR(A27="",H27="",J27="Abgeschlossen"),"",H27-TODAY())</f>
        <v/>
      </c>
      <c r="M27" s="13">
        <f>IF(A27="","",IF(OR(B27="",C27="",D27="",E27="",F27="",J27=""),"Eingaben prüfen",IF(COUNTIF($A$3:$A$102,A27)&gt;1,"Kennung prüfen",IF(G27="","Anfrageart prüfen",IF(AND(I27&lt;&gt;"",B27&lt;&gt;"",I27&lt;B27),"Datum prüfen",IF(AND(J27="Abgeschlossen",I27=""),"Abschlussdatum prüfen",IF(AND(J27&lt;&gt;"Abgeschlossen",I27&lt;&gt;""),"Status prüfen",IF(J27="Abgeschlossen","Abgeschlossen",IF(H27&lt;TODAY(),"Überfällig prüfen",IF(H27-TODAY()&lt;='Parameter'!$F$3,"Fristnah prüfen","Im Plan"))))))))))</f>
        <v/>
      </c>
      <c r="N27" s="11">
        <f>IF(AND(A27&lt;&gt;"",H27&lt;&gt;"",J27&lt;&gt;"Abgeschlossen"),H27,"")</f>
        <v/>
      </c>
    </row>
    <row r="28">
      <c r="A28" s="9" t="n"/>
      <c r="B28" s="10" t="n"/>
      <c r="C28" s="9" t="n"/>
      <c r="D28" s="9" t="n"/>
      <c r="E28" s="9" t="n"/>
      <c r="F28" s="9" t="n"/>
      <c r="G28" s="6">
        <f>IF(A28="","",IFERROR(VLOOKUP(C28,'Parameter'!$C$3:$D$7,2,FALSE),""))</f>
        <v/>
      </c>
      <c r="H28" s="14">
        <f>IF(OR(A28="",B28="",G28=""),"",B28+G28)</f>
        <v/>
      </c>
      <c r="I28" s="10" t="n"/>
      <c r="J28" s="12" t="n"/>
      <c r="K28" s="6">
        <f>IF(OR(A28="",B28=""),"",IF(AND(J28="Abgeschlossen",I28&lt;&gt;""),MAX(0,I28-B28),MAX(0,TODAY()-B28)))</f>
        <v/>
      </c>
      <c r="L28" s="6">
        <f>IF(OR(A28="",H28="",J28="Abgeschlossen"),"",H28-TODAY())</f>
        <v/>
      </c>
      <c r="M28" s="15">
        <f>IF(A28="","",IF(OR(B28="",C28="",D28="",E28="",F28="",J28=""),"Eingaben prüfen",IF(COUNTIF($A$3:$A$102,A28)&gt;1,"Kennung prüfen",IF(G28="","Anfrageart prüfen",IF(AND(I28&lt;&gt;"",B28&lt;&gt;"",I28&lt;B28),"Datum prüfen",IF(AND(J28="Abgeschlossen",I28=""),"Abschlussdatum prüfen",IF(AND(J28&lt;&gt;"Abgeschlossen",I28&lt;&gt;""),"Status prüfen",IF(J28="Abgeschlossen","Abgeschlossen",IF(H28&lt;TODAY(),"Überfällig prüfen",IF(H28-TODAY()&lt;='Parameter'!$F$3,"Fristnah prüfen","Im Plan"))))))))))</f>
        <v/>
      </c>
      <c r="N28" s="14">
        <f>IF(AND(A28&lt;&gt;"",H28&lt;&gt;"",J28&lt;&gt;"Abgeschlossen"),H28,"")</f>
        <v/>
      </c>
    </row>
    <row r="29">
      <c r="A29" s="9" t="n"/>
      <c r="B29" s="10" t="n"/>
      <c r="C29" s="9" t="n"/>
      <c r="D29" s="9" t="n"/>
      <c r="E29" s="9" t="n"/>
      <c r="F29" s="9" t="n"/>
      <c r="G29" s="4">
        <f>IF(A29="","",IFERROR(VLOOKUP(C29,'Parameter'!$C$3:$D$7,2,FALSE),""))</f>
        <v/>
      </c>
      <c r="H29" s="11">
        <f>IF(OR(A29="",B29="",G29=""),"",B29+G29)</f>
        <v/>
      </c>
      <c r="I29" s="10" t="n"/>
      <c r="J29" s="12" t="n"/>
      <c r="K29" s="4">
        <f>IF(OR(A29="",B29=""),"",IF(AND(J29="Abgeschlossen",I29&lt;&gt;""),MAX(0,I29-B29),MAX(0,TODAY()-B29)))</f>
        <v/>
      </c>
      <c r="L29" s="4">
        <f>IF(OR(A29="",H29="",J29="Abgeschlossen"),"",H29-TODAY())</f>
        <v/>
      </c>
      <c r="M29" s="13">
        <f>IF(A29="","",IF(OR(B29="",C29="",D29="",E29="",F29="",J29=""),"Eingaben prüfen",IF(COUNTIF($A$3:$A$102,A29)&gt;1,"Kennung prüfen",IF(G29="","Anfrageart prüfen",IF(AND(I29&lt;&gt;"",B29&lt;&gt;"",I29&lt;B29),"Datum prüfen",IF(AND(J29="Abgeschlossen",I29=""),"Abschlussdatum prüfen",IF(AND(J29&lt;&gt;"Abgeschlossen",I29&lt;&gt;""),"Status prüfen",IF(J29="Abgeschlossen","Abgeschlossen",IF(H29&lt;TODAY(),"Überfällig prüfen",IF(H29-TODAY()&lt;='Parameter'!$F$3,"Fristnah prüfen","Im Plan"))))))))))</f>
        <v/>
      </c>
      <c r="N29" s="11">
        <f>IF(AND(A29&lt;&gt;"",H29&lt;&gt;"",J29&lt;&gt;"Abgeschlossen"),H29,"")</f>
        <v/>
      </c>
    </row>
    <row r="30">
      <c r="A30" s="9" t="n"/>
      <c r="B30" s="10" t="n"/>
      <c r="C30" s="9" t="n"/>
      <c r="D30" s="9" t="n"/>
      <c r="E30" s="9" t="n"/>
      <c r="F30" s="9" t="n"/>
      <c r="G30" s="6">
        <f>IF(A30="","",IFERROR(VLOOKUP(C30,'Parameter'!$C$3:$D$7,2,FALSE),""))</f>
        <v/>
      </c>
      <c r="H30" s="14">
        <f>IF(OR(A30="",B30="",G30=""),"",B30+G30)</f>
        <v/>
      </c>
      <c r="I30" s="10" t="n"/>
      <c r="J30" s="12" t="n"/>
      <c r="K30" s="6">
        <f>IF(OR(A30="",B30=""),"",IF(AND(J30="Abgeschlossen",I30&lt;&gt;""),MAX(0,I30-B30),MAX(0,TODAY()-B30)))</f>
        <v/>
      </c>
      <c r="L30" s="6">
        <f>IF(OR(A30="",H30="",J30="Abgeschlossen"),"",H30-TODAY())</f>
        <v/>
      </c>
      <c r="M30" s="15">
        <f>IF(A30="","",IF(OR(B30="",C30="",D30="",E30="",F30="",J30=""),"Eingaben prüfen",IF(COUNTIF($A$3:$A$102,A30)&gt;1,"Kennung prüfen",IF(G30="","Anfrageart prüfen",IF(AND(I30&lt;&gt;"",B30&lt;&gt;"",I30&lt;B30),"Datum prüfen",IF(AND(J30="Abgeschlossen",I30=""),"Abschlussdatum prüfen",IF(AND(J30&lt;&gt;"Abgeschlossen",I30&lt;&gt;""),"Status prüfen",IF(J30="Abgeschlossen","Abgeschlossen",IF(H30&lt;TODAY(),"Überfällig prüfen",IF(H30-TODAY()&lt;='Parameter'!$F$3,"Fristnah prüfen","Im Plan"))))))))))</f>
        <v/>
      </c>
      <c r="N30" s="14">
        <f>IF(AND(A30&lt;&gt;"",H30&lt;&gt;"",J30&lt;&gt;"Abgeschlossen"),H30,"")</f>
        <v/>
      </c>
    </row>
    <row r="31">
      <c r="A31" s="9" t="n"/>
      <c r="B31" s="10" t="n"/>
      <c r="C31" s="9" t="n"/>
      <c r="D31" s="9" t="n"/>
      <c r="E31" s="9" t="n"/>
      <c r="F31" s="9" t="n"/>
      <c r="G31" s="4">
        <f>IF(A31="","",IFERROR(VLOOKUP(C31,'Parameter'!$C$3:$D$7,2,FALSE),""))</f>
        <v/>
      </c>
      <c r="H31" s="11">
        <f>IF(OR(A31="",B31="",G31=""),"",B31+G31)</f>
        <v/>
      </c>
      <c r="I31" s="10" t="n"/>
      <c r="J31" s="12" t="n"/>
      <c r="K31" s="4">
        <f>IF(OR(A31="",B31=""),"",IF(AND(J31="Abgeschlossen",I31&lt;&gt;""),MAX(0,I31-B31),MAX(0,TODAY()-B31)))</f>
        <v/>
      </c>
      <c r="L31" s="4">
        <f>IF(OR(A31="",H31="",J31="Abgeschlossen"),"",H31-TODAY())</f>
        <v/>
      </c>
      <c r="M31" s="13">
        <f>IF(A31="","",IF(OR(B31="",C31="",D31="",E31="",F31="",J31=""),"Eingaben prüfen",IF(COUNTIF($A$3:$A$102,A31)&gt;1,"Kennung prüfen",IF(G31="","Anfrageart prüfen",IF(AND(I31&lt;&gt;"",B31&lt;&gt;"",I31&lt;B31),"Datum prüfen",IF(AND(J31="Abgeschlossen",I31=""),"Abschlussdatum prüfen",IF(AND(J31&lt;&gt;"Abgeschlossen",I31&lt;&gt;""),"Status prüfen",IF(J31="Abgeschlossen","Abgeschlossen",IF(H31&lt;TODAY(),"Überfällig prüfen",IF(H31-TODAY()&lt;='Parameter'!$F$3,"Fristnah prüfen","Im Plan"))))))))))</f>
        <v/>
      </c>
      <c r="N31" s="11">
        <f>IF(AND(A31&lt;&gt;"",H31&lt;&gt;"",J31&lt;&gt;"Abgeschlossen"),H31,"")</f>
        <v/>
      </c>
    </row>
    <row r="32">
      <c r="A32" s="9" t="n"/>
      <c r="B32" s="10" t="n"/>
      <c r="C32" s="9" t="n"/>
      <c r="D32" s="9" t="n"/>
      <c r="E32" s="9" t="n"/>
      <c r="F32" s="9" t="n"/>
      <c r="G32" s="6">
        <f>IF(A32="","",IFERROR(VLOOKUP(C32,'Parameter'!$C$3:$D$7,2,FALSE),""))</f>
        <v/>
      </c>
      <c r="H32" s="14">
        <f>IF(OR(A32="",B32="",G32=""),"",B32+G32)</f>
        <v/>
      </c>
      <c r="I32" s="10" t="n"/>
      <c r="J32" s="12" t="n"/>
      <c r="K32" s="6">
        <f>IF(OR(A32="",B32=""),"",IF(AND(J32="Abgeschlossen",I32&lt;&gt;""),MAX(0,I32-B32),MAX(0,TODAY()-B32)))</f>
        <v/>
      </c>
      <c r="L32" s="6">
        <f>IF(OR(A32="",H32="",J32="Abgeschlossen"),"",H32-TODAY())</f>
        <v/>
      </c>
      <c r="M32" s="15">
        <f>IF(A32="","",IF(OR(B32="",C32="",D32="",E32="",F32="",J32=""),"Eingaben prüfen",IF(COUNTIF($A$3:$A$102,A32)&gt;1,"Kennung prüfen",IF(G32="","Anfrageart prüfen",IF(AND(I32&lt;&gt;"",B32&lt;&gt;"",I32&lt;B32),"Datum prüfen",IF(AND(J32="Abgeschlossen",I32=""),"Abschlussdatum prüfen",IF(AND(J32&lt;&gt;"Abgeschlossen",I32&lt;&gt;""),"Status prüfen",IF(J32="Abgeschlossen","Abgeschlossen",IF(H32&lt;TODAY(),"Überfällig prüfen",IF(H32-TODAY()&lt;='Parameter'!$F$3,"Fristnah prüfen","Im Plan"))))))))))</f>
        <v/>
      </c>
      <c r="N32" s="14">
        <f>IF(AND(A32&lt;&gt;"",H32&lt;&gt;"",J32&lt;&gt;"Abgeschlossen"),H32,"")</f>
        <v/>
      </c>
    </row>
    <row r="33">
      <c r="A33" s="9" t="n"/>
      <c r="B33" s="10" t="n"/>
      <c r="C33" s="9" t="n"/>
      <c r="D33" s="9" t="n"/>
      <c r="E33" s="9" t="n"/>
      <c r="F33" s="9" t="n"/>
      <c r="G33" s="4">
        <f>IF(A33="","",IFERROR(VLOOKUP(C33,'Parameter'!$C$3:$D$7,2,FALSE),""))</f>
        <v/>
      </c>
      <c r="H33" s="11">
        <f>IF(OR(A33="",B33="",G33=""),"",B33+G33)</f>
        <v/>
      </c>
      <c r="I33" s="10" t="n"/>
      <c r="J33" s="12" t="n"/>
      <c r="K33" s="4">
        <f>IF(OR(A33="",B33=""),"",IF(AND(J33="Abgeschlossen",I33&lt;&gt;""),MAX(0,I33-B33),MAX(0,TODAY()-B33)))</f>
        <v/>
      </c>
      <c r="L33" s="4">
        <f>IF(OR(A33="",H33="",J33="Abgeschlossen"),"",H33-TODAY())</f>
        <v/>
      </c>
      <c r="M33" s="13">
        <f>IF(A33="","",IF(OR(B33="",C33="",D33="",E33="",F33="",J33=""),"Eingaben prüfen",IF(COUNTIF($A$3:$A$102,A33)&gt;1,"Kennung prüfen",IF(G33="","Anfrageart prüfen",IF(AND(I33&lt;&gt;"",B33&lt;&gt;"",I33&lt;B33),"Datum prüfen",IF(AND(J33="Abgeschlossen",I33=""),"Abschlussdatum prüfen",IF(AND(J33&lt;&gt;"Abgeschlossen",I33&lt;&gt;""),"Status prüfen",IF(J33="Abgeschlossen","Abgeschlossen",IF(H33&lt;TODAY(),"Überfällig prüfen",IF(H33-TODAY()&lt;='Parameter'!$F$3,"Fristnah prüfen","Im Plan"))))))))))</f>
        <v/>
      </c>
      <c r="N33" s="11">
        <f>IF(AND(A33&lt;&gt;"",H33&lt;&gt;"",J33&lt;&gt;"Abgeschlossen"),H33,"")</f>
        <v/>
      </c>
    </row>
    <row r="34">
      <c r="A34" s="9" t="n"/>
      <c r="B34" s="10" t="n"/>
      <c r="C34" s="9" t="n"/>
      <c r="D34" s="9" t="n"/>
      <c r="E34" s="9" t="n"/>
      <c r="F34" s="9" t="n"/>
      <c r="G34" s="6">
        <f>IF(A34="","",IFERROR(VLOOKUP(C34,'Parameter'!$C$3:$D$7,2,FALSE),""))</f>
        <v/>
      </c>
      <c r="H34" s="14">
        <f>IF(OR(A34="",B34="",G34=""),"",B34+G34)</f>
        <v/>
      </c>
      <c r="I34" s="10" t="n"/>
      <c r="J34" s="12" t="n"/>
      <c r="K34" s="6">
        <f>IF(OR(A34="",B34=""),"",IF(AND(J34="Abgeschlossen",I34&lt;&gt;""),MAX(0,I34-B34),MAX(0,TODAY()-B34)))</f>
        <v/>
      </c>
      <c r="L34" s="6">
        <f>IF(OR(A34="",H34="",J34="Abgeschlossen"),"",H34-TODAY())</f>
        <v/>
      </c>
      <c r="M34" s="15">
        <f>IF(A34="","",IF(OR(B34="",C34="",D34="",E34="",F34="",J34=""),"Eingaben prüfen",IF(COUNTIF($A$3:$A$102,A34)&gt;1,"Kennung prüfen",IF(G34="","Anfrageart prüfen",IF(AND(I34&lt;&gt;"",B34&lt;&gt;"",I34&lt;B34),"Datum prüfen",IF(AND(J34="Abgeschlossen",I34=""),"Abschlussdatum prüfen",IF(AND(J34&lt;&gt;"Abgeschlossen",I34&lt;&gt;""),"Status prüfen",IF(J34="Abgeschlossen","Abgeschlossen",IF(H34&lt;TODAY(),"Überfällig prüfen",IF(H34-TODAY()&lt;='Parameter'!$F$3,"Fristnah prüfen","Im Plan"))))))))))</f>
        <v/>
      </c>
      <c r="N34" s="14">
        <f>IF(AND(A34&lt;&gt;"",H34&lt;&gt;"",J34&lt;&gt;"Abgeschlossen"),H34,"")</f>
        <v/>
      </c>
    </row>
    <row r="35">
      <c r="A35" s="9" t="n"/>
      <c r="B35" s="10" t="n"/>
      <c r="C35" s="9" t="n"/>
      <c r="D35" s="9" t="n"/>
      <c r="E35" s="9" t="n"/>
      <c r="F35" s="9" t="n"/>
      <c r="G35" s="4">
        <f>IF(A35="","",IFERROR(VLOOKUP(C35,'Parameter'!$C$3:$D$7,2,FALSE),""))</f>
        <v/>
      </c>
      <c r="H35" s="11">
        <f>IF(OR(A35="",B35="",G35=""),"",B35+G35)</f>
        <v/>
      </c>
      <c r="I35" s="10" t="n"/>
      <c r="J35" s="12" t="n"/>
      <c r="K35" s="4">
        <f>IF(OR(A35="",B35=""),"",IF(AND(J35="Abgeschlossen",I35&lt;&gt;""),MAX(0,I35-B35),MAX(0,TODAY()-B35)))</f>
        <v/>
      </c>
      <c r="L35" s="4">
        <f>IF(OR(A35="",H35="",J35="Abgeschlossen"),"",H35-TODAY())</f>
        <v/>
      </c>
      <c r="M35" s="13">
        <f>IF(A35="","",IF(OR(B35="",C35="",D35="",E35="",F35="",J35=""),"Eingaben prüfen",IF(COUNTIF($A$3:$A$102,A35)&gt;1,"Kennung prüfen",IF(G35="","Anfrageart prüfen",IF(AND(I35&lt;&gt;"",B35&lt;&gt;"",I35&lt;B35),"Datum prüfen",IF(AND(J35="Abgeschlossen",I35=""),"Abschlussdatum prüfen",IF(AND(J35&lt;&gt;"Abgeschlossen",I35&lt;&gt;""),"Status prüfen",IF(J35="Abgeschlossen","Abgeschlossen",IF(H35&lt;TODAY(),"Überfällig prüfen",IF(H35-TODAY()&lt;='Parameter'!$F$3,"Fristnah prüfen","Im Plan"))))))))))</f>
        <v/>
      </c>
      <c r="N35" s="11">
        <f>IF(AND(A35&lt;&gt;"",H35&lt;&gt;"",J35&lt;&gt;"Abgeschlossen"),H35,"")</f>
        <v/>
      </c>
    </row>
    <row r="36">
      <c r="A36" s="9" t="n"/>
      <c r="B36" s="10" t="n"/>
      <c r="C36" s="9" t="n"/>
      <c r="D36" s="9" t="n"/>
      <c r="E36" s="9" t="n"/>
      <c r="F36" s="9" t="n"/>
      <c r="G36" s="6">
        <f>IF(A36="","",IFERROR(VLOOKUP(C36,'Parameter'!$C$3:$D$7,2,FALSE),""))</f>
        <v/>
      </c>
      <c r="H36" s="14">
        <f>IF(OR(A36="",B36="",G36=""),"",B36+G36)</f>
        <v/>
      </c>
      <c r="I36" s="10" t="n"/>
      <c r="J36" s="12" t="n"/>
      <c r="K36" s="6">
        <f>IF(OR(A36="",B36=""),"",IF(AND(J36="Abgeschlossen",I36&lt;&gt;""),MAX(0,I36-B36),MAX(0,TODAY()-B36)))</f>
        <v/>
      </c>
      <c r="L36" s="6">
        <f>IF(OR(A36="",H36="",J36="Abgeschlossen"),"",H36-TODAY())</f>
        <v/>
      </c>
      <c r="M36" s="15">
        <f>IF(A36="","",IF(OR(B36="",C36="",D36="",E36="",F36="",J36=""),"Eingaben prüfen",IF(COUNTIF($A$3:$A$102,A36)&gt;1,"Kennung prüfen",IF(G36="","Anfrageart prüfen",IF(AND(I36&lt;&gt;"",B36&lt;&gt;"",I36&lt;B36),"Datum prüfen",IF(AND(J36="Abgeschlossen",I36=""),"Abschlussdatum prüfen",IF(AND(J36&lt;&gt;"Abgeschlossen",I36&lt;&gt;""),"Status prüfen",IF(J36="Abgeschlossen","Abgeschlossen",IF(H36&lt;TODAY(),"Überfällig prüfen",IF(H36-TODAY()&lt;='Parameter'!$F$3,"Fristnah prüfen","Im Plan"))))))))))</f>
        <v/>
      </c>
      <c r="N36" s="14">
        <f>IF(AND(A36&lt;&gt;"",H36&lt;&gt;"",J36&lt;&gt;"Abgeschlossen"),H36,"")</f>
        <v/>
      </c>
    </row>
    <row r="37">
      <c r="A37" s="9" t="n"/>
      <c r="B37" s="10" t="n"/>
      <c r="C37" s="9" t="n"/>
      <c r="D37" s="9" t="n"/>
      <c r="E37" s="9" t="n"/>
      <c r="F37" s="9" t="n"/>
      <c r="G37" s="4">
        <f>IF(A37="","",IFERROR(VLOOKUP(C37,'Parameter'!$C$3:$D$7,2,FALSE),""))</f>
        <v/>
      </c>
      <c r="H37" s="11">
        <f>IF(OR(A37="",B37="",G37=""),"",B37+G37)</f>
        <v/>
      </c>
      <c r="I37" s="10" t="n"/>
      <c r="J37" s="12" t="n"/>
      <c r="K37" s="4">
        <f>IF(OR(A37="",B37=""),"",IF(AND(J37="Abgeschlossen",I37&lt;&gt;""),MAX(0,I37-B37),MAX(0,TODAY()-B37)))</f>
        <v/>
      </c>
      <c r="L37" s="4">
        <f>IF(OR(A37="",H37="",J37="Abgeschlossen"),"",H37-TODAY())</f>
        <v/>
      </c>
      <c r="M37" s="13">
        <f>IF(A37="","",IF(OR(B37="",C37="",D37="",E37="",F37="",J37=""),"Eingaben prüfen",IF(COUNTIF($A$3:$A$102,A37)&gt;1,"Kennung prüfen",IF(G37="","Anfrageart prüfen",IF(AND(I37&lt;&gt;"",B37&lt;&gt;"",I37&lt;B37),"Datum prüfen",IF(AND(J37="Abgeschlossen",I37=""),"Abschlussdatum prüfen",IF(AND(J37&lt;&gt;"Abgeschlossen",I37&lt;&gt;""),"Status prüfen",IF(J37="Abgeschlossen","Abgeschlossen",IF(H37&lt;TODAY(),"Überfällig prüfen",IF(H37-TODAY()&lt;='Parameter'!$F$3,"Fristnah prüfen","Im Plan"))))))))))</f>
        <v/>
      </c>
      <c r="N37" s="11">
        <f>IF(AND(A37&lt;&gt;"",H37&lt;&gt;"",J37&lt;&gt;"Abgeschlossen"),H37,"")</f>
        <v/>
      </c>
    </row>
    <row r="38">
      <c r="A38" s="9" t="n"/>
      <c r="B38" s="10" t="n"/>
      <c r="C38" s="9" t="n"/>
      <c r="D38" s="9" t="n"/>
      <c r="E38" s="9" t="n"/>
      <c r="F38" s="9" t="n"/>
      <c r="G38" s="6">
        <f>IF(A38="","",IFERROR(VLOOKUP(C38,'Parameter'!$C$3:$D$7,2,FALSE),""))</f>
        <v/>
      </c>
      <c r="H38" s="14">
        <f>IF(OR(A38="",B38="",G38=""),"",B38+G38)</f>
        <v/>
      </c>
      <c r="I38" s="10" t="n"/>
      <c r="J38" s="12" t="n"/>
      <c r="K38" s="6">
        <f>IF(OR(A38="",B38=""),"",IF(AND(J38="Abgeschlossen",I38&lt;&gt;""),MAX(0,I38-B38),MAX(0,TODAY()-B38)))</f>
        <v/>
      </c>
      <c r="L38" s="6">
        <f>IF(OR(A38="",H38="",J38="Abgeschlossen"),"",H38-TODAY())</f>
        <v/>
      </c>
      <c r="M38" s="15">
        <f>IF(A38="","",IF(OR(B38="",C38="",D38="",E38="",F38="",J38=""),"Eingaben prüfen",IF(COUNTIF($A$3:$A$102,A38)&gt;1,"Kennung prüfen",IF(G38="","Anfrageart prüfen",IF(AND(I38&lt;&gt;"",B38&lt;&gt;"",I38&lt;B38),"Datum prüfen",IF(AND(J38="Abgeschlossen",I38=""),"Abschlussdatum prüfen",IF(AND(J38&lt;&gt;"Abgeschlossen",I38&lt;&gt;""),"Status prüfen",IF(J38="Abgeschlossen","Abgeschlossen",IF(H38&lt;TODAY(),"Überfällig prüfen",IF(H38-TODAY()&lt;='Parameter'!$F$3,"Fristnah prüfen","Im Plan"))))))))))</f>
        <v/>
      </c>
      <c r="N38" s="14">
        <f>IF(AND(A38&lt;&gt;"",H38&lt;&gt;"",J38&lt;&gt;"Abgeschlossen"),H38,"")</f>
        <v/>
      </c>
    </row>
    <row r="39">
      <c r="A39" s="9" t="n"/>
      <c r="B39" s="10" t="n"/>
      <c r="C39" s="9" t="n"/>
      <c r="D39" s="9" t="n"/>
      <c r="E39" s="9" t="n"/>
      <c r="F39" s="9" t="n"/>
      <c r="G39" s="4">
        <f>IF(A39="","",IFERROR(VLOOKUP(C39,'Parameter'!$C$3:$D$7,2,FALSE),""))</f>
        <v/>
      </c>
      <c r="H39" s="11">
        <f>IF(OR(A39="",B39="",G39=""),"",B39+G39)</f>
        <v/>
      </c>
      <c r="I39" s="10" t="n"/>
      <c r="J39" s="12" t="n"/>
      <c r="K39" s="4">
        <f>IF(OR(A39="",B39=""),"",IF(AND(J39="Abgeschlossen",I39&lt;&gt;""),MAX(0,I39-B39),MAX(0,TODAY()-B39)))</f>
        <v/>
      </c>
      <c r="L39" s="4">
        <f>IF(OR(A39="",H39="",J39="Abgeschlossen"),"",H39-TODAY())</f>
        <v/>
      </c>
      <c r="M39" s="13">
        <f>IF(A39="","",IF(OR(B39="",C39="",D39="",E39="",F39="",J39=""),"Eingaben prüfen",IF(COUNTIF($A$3:$A$102,A39)&gt;1,"Kennung prüfen",IF(G39="","Anfrageart prüfen",IF(AND(I39&lt;&gt;"",B39&lt;&gt;"",I39&lt;B39),"Datum prüfen",IF(AND(J39="Abgeschlossen",I39=""),"Abschlussdatum prüfen",IF(AND(J39&lt;&gt;"Abgeschlossen",I39&lt;&gt;""),"Status prüfen",IF(J39="Abgeschlossen","Abgeschlossen",IF(H39&lt;TODAY(),"Überfällig prüfen",IF(H39-TODAY()&lt;='Parameter'!$F$3,"Fristnah prüfen","Im Plan"))))))))))</f>
        <v/>
      </c>
      <c r="N39" s="11">
        <f>IF(AND(A39&lt;&gt;"",H39&lt;&gt;"",J39&lt;&gt;"Abgeschlossen"),H39,"")</f>
        <v/>
      </c>
    </row>
    <row r="40">
      <c r="A40" s="9" t="n"/>
      <c r="B40" s="10" t="n"/>
      <c r="C40" s="9" t="n"/>
      <c r="D40" s="9" t="n"/>
      <c r="E40" s="9" t="n"/>
      <c r="F40" s="9" t="n"/>
      <c r="G40" s="6">
        <f>IF(A40="","",IFERROR(VLOOKUP(C40,'Parameter'!$C$3:$D$7,2,FALSE),""))</f>
        <v/>
      </c>
      <c r="H40" s="14">
        <f>IF(OR(A40="",B40="",G40=""),"",B40+G40)</f>
        <v/>
      </c>
      <c r="I40" s="10" t="n"/>
      <c r="J40" s="12" t="n"/>
      <c r="K40" s="6">
        <f>IF(OR(A40="",B40=""),"",IF(AND(J40="Abgeschlossen",I40&lt;&gt;""),MAX(0,I40-B40),MAX(0,TODAY()-B40)))</f>
        <v/>
      </c>
      <c r="L40" s="6">
        <f>IF(OR(A40="",H40="",J40="Abgeschlossen"),"",H40-TODAY())</f>
        <v/>
      </c>
      <c r="M40" s="15">
        <f>IF(A40="","",IF(OR(B40="",C40="",D40="",E40="",F40="",J40=""),"Eingaben prüfen",IF(COUNTIF($A$3:$A$102,A40)&gt;1,"Kennung prüfen",IF(G40="","Anfrageart prüfen",IF(AND(I40&lt;&gt;"",B40&lt;&gt;"",I40&lt;B40),"Datum prüfen",IF(AND(J40="Abgeschlossen",I40=""),"Abschlussdatum prüfen",IF(AND(J40&lt;&gt;"Abgeschlossen",I40&lt;&gt;""),"Status prüfen",IF(J40="Abgeschlossen","Abgeschlossen",IF(H40&lt;TODAY(),"Überfällig prüfen",IF(H40-TODAY()&lt;='Parameter'!$F$3,"Fristnah prüfen","Im Plan"))))))))))</f>
        <v/>
      </c>
      <c r="N40" s="14">
        <f>IF(AND(A40&lt;&gt;"",H40&lt;&gt;"",J40&lt;&gt;"Abgeschlossen"),H40,"")</f>
        <v/>
      </c>
    </row>
    <row r="41">
      <c r="A41" s="9" t="n"/>
      <c r="B41" s="10" t="n"/>
      <c r="C41" s="9" t="n"/>
      <c r="D41" s="9" t="n"/>
      <c r="E41" s="9" t="n"/>
      <c r="F41" s="9" t="n"/>
      <c r="G41" s="4">
        <f>IF(A41="","",IFERROR(VLOOKUP(C41,'Parameter'!$C$3:$D$7,2,FALSE),""))</f>
        <v/>
      </c>
      <c r="H41" s="11">
        <f>IF(OR(A41="",B41="",G41=""),"",B41+G41)</f>
        <v/>
      </c>
      <c r="I41" s="10" t="n"/>
      <c r="J41" s="12" t="n"/>
      <c r="K41" s="4">
        <f>IF(OR(A41="",B41=""),"",IF(AND(J41="Abgeschlossen",I41&lt;&gt;""),MAX(0,I41-B41),MAX(0,TODAY()-B41)))</f>
        <v/>
      </c>
      <c r="L41" s="4">
        <f>IF(OR(A41="",H41="",J41="Abgeschlossen"),"",H41-TODAY())</f>
        <v/>
      </c>
      <c r="M41" s="13">
        <f>IF(A41="","",IF(OR(B41="",C41="",D41="",E41="",F41="",J41=""),"Eingaben prüfen",IF(COUNTIF($A$3:$A$102,A41)&gt;1,"Kennung prüfen",IF(G41="","Anfrageart prüfen",IF(AND(I41&lt;&gt;"",B41&lt;&gt;"",I41&lt;B41),"Datum prüfen",IF(AND(J41="Abgeschlossen",I41=""),"Abschlussdatum prüfen",IF(AND(J41&lt;&gt;"Abgeschlossen",I41&lt;&gt;""),"Status prüfen",IF(J41="Abgeschlossen","Abgeschlossen",IF(H41&lt;TODAY(),"Überfällig prüfen",IF(H41-TODAY()&lt;='Parameter'!$F$3,"Fristnah prüfen","Im Plan"))))))))))</f>
        <v/>
      </c>
      <c r="N41" s="11">
        <f>IF(AND(A41&lt;&gt;"",H41&lt;&gt;"",J41&lt;&gt;"Abgeschlossen"),H41,"")</f>
        <v/>
      </c>
    </row>
    <row r="42">
      <c r="A42" s="9" t="n"/>
      <c r="B42" s="10" t="n"/>
      <c r="C42" s="9" t="n"/>
      <c r="D42" s="9" t="n"/>
      <c r="E42" s="9" t="n"/>
      <c r="F42" s="9" t="n"/>
      <c r="G42" s="6">
        <f>IF(A42="","",IFERROR(VLOOKUP(C42,'Parameter'!$C$3:$D$7,2,FALSE),""))</f>
        <v/>
      </c>
      <c r="H42" s="14">
        <f>IF(OR(A42="",B42="",G42=""),"",B42+G42)</f>
        <v/>
      </c>
      <c r="I42" s="10" t="n"/>
      <c r="J42" s="12" t="n"/>
      <c r="K42" s="6">
        <f>IF(OR(A42="",B42=""),"",IF(AND(J42="Abgeschlossen",I42&lt;&gt;""),MAX(0,I42-B42),MAX(0,TODAY()-B42)))</f>
        <v/>
      </c>
      <c r="L42" s="6">
        <f>IF(OR(A42="",H42="",J42="Abgeschlossen"),"",H42-TODAY())</f>
        <v/>
      </c>
      <c r="M42" s="15">
        <f>IF(A42="","",IF(OR(B42="",C42="",D42="",E42="",F42="",J42=""),"Eingaben prüfen",IF(COUNTIF($A$3:$A$102,A42)&gt;1,"Kennung prüfen",IF(G42="","Anfrageart prüfen",IF(AND(I42&lt;&gt;"",B42&lt;&gt;"",I42&lt;B42),"Datum prüfen",IF(AND(J42="Abgeschlossen",I42=""),"Abschlussdatum prüfen",IF(AND(J42&lt;&gt;"Abgeschlossen",I42&lt;&gt;""),"Status prüfen",IF(J42="Abgeschlossen","Abgeschlossen",IF(H42&lt;TODAY(),"Überfällig prüfen",IF(H42-TODAY()&lt;='Parameter'!$F$3,"Fristnah prüfen","Im Plan"))))))))))</f>
        <v/>
      </c>
      <c r="N42" s="14">
        <f>IF(AND(A42&lt;&gt;"",H42&lt;&gt;"",J42&lt;&gt;"Abgeschlossen"),H42,"")</f>
        <v/>
      </c>
    </row>
    <row r="43">
      <c r="A43" s="9" t="n"/>
      <c r="B43" s="10" t="n"/>
      <c r="C43" s="9" t="n"/>
      <c r="D43" s="9" t="n"/>
      <c r="E43" s="9" t="n"/>
      <c r="F43" s="9" t="n"/>
      <c r="G43" s="4">
        <f>IF(A43="","",IFERROR(VLOOKUP(C43,'Parameter'!$C$3:$D$7,2,FALSE),""))</f>
        <v/>
      </c>
      <c r="H43" s="11">
        <f>IF(OR(A43="",B43="",G43=""),"",B43+G43)</f>
        <v/>
      </c>
      <c r="I43" s="10" t="n"/>
      <c r="J43" s="12" t="n"/>
      <c r="K43" s="4">
        <f>IF(OR(A43="",B43=""),"",IF(AND(J43="Abgeschlossen",I43&lt;&gt;""),MAX(0,I43-B43),MAX(0,TODAY()-B43)))</f>
        <v/>
      </c>
      <c r="L43" s="4">
        <f>IF(OR(A43="",H43="",J43="Abgeschlossen"),"",H43-TODAY())</f>
        <v/>
      </c>
      <c r="M43" s="13">
        <f>IF(A43="","",IF(OR(B43="",C43="",D43="",E43="",F43="",J43=""),"Eingaben prüfen",IF(COUNTIF($A$3:$A$102,A43)&gt;1,"Kennung prüfen",IF(G43="","Anfrageart prüfen",IF(AND(I43&lt;&gt;"",B43&lt;&gt;"",I43&lt;B43),"Datum prüfen",IF(AND(J43="Abgeschlossen",I43=""),"Abschlussdatum prüfen",IF(AND(J43&lt;&gt;"Abgeschlossen",I43&lt;&gt;""),"Status prüfen",IF(J43="Abgeschlossen","Abgeschlossen",IF(H43&lt;TODAY(),"Überfällig prüfen",IF(H43-TODAY()&lt;='Parameter'!$F$3,"Fristnah prüfen","Im Plan"))))))))))</f>
        <v/>
      </c>
      <c r="N43" s="11">
        <f>IF(AND(A43&lt;&gt;"",H43&lt;&gt;"",J43&lt;&gt;"Abgeschlossen"),H43,"")</f>
        <v/>
      </c>
    </row>
    <row r="44">
      <c r="A44" s="9" t="n"/>
      <c r="B44" s="10" t="n"/>
      <c r="C44" s="9" t="n"/>
      <c r="D44" s="9" t="n"/>
      <c r="E44" s="9" t="n"/>
      <c r="F44" s="9" t="n"/>
      <c r="G44" s="6">
        <f>IF(A44="","",IFERROR(VLOOKUP(C44,'Parameter'!$C$3:$D$7,2,FALSE),""))</f>
        <v/>
      </c>
      <c r="H44" s="14">
        <f>IF(OR(A44="",B44="",G44=""),"",B44+G44)</f>
        <v/>
      </c>
      <c r="I44" s="10" t="n"/>
      <c r="J44" s="12" t="n"/>
      <c r="K44" s="6">
        <f>IF(OR(A44="",B44=""),"",IF(AND(J44="Abgeschlossen",I44&lt;&gt;""),MAX(0,I44-B44),MAX(0,TODAY()-B44)))</f>
        <v/>
      </c>
      <c r="L44" s="6">
        <f>IF(OR(A44="",H44="",J44="Abgeschlossen"),"",H44-TODAY())</f>
        <v/>
      </c>
      <c r="M44" s="15">
        <f>IF(A44="","",IF(OR(B44="",C44="",D44="",E44="",F44="",J44=""),"Eingaben prüfen",IF(COUNTIF($A$3:$A$102,A44)&gt;1,"Kennung prüfen",IF(G44="","Anfrageart prüfen",IF(AND(I44&lt;&gt;"",B44&lt;&gt;"",I44&lt;B44),"Datum prüfen",IF(AND(J44="Abgeschlossen",I44=""),"Abschlussdatum prüfen",IF(AND(J44&lt;&gt;"Abgeschlossen",I44&lt;&gt;""),"Status prüfen",IF(J44="Abgeschlossen","Abgeschlossen",IF(H44&lt;TODAY(),"Überfällig prüfen",IF(H44-TODAY()&lt;='Parameter'!$F$3,"Fristnah prüfen","Im Plan"))))))))))</f>
        <v/>
      </c>
      <c r="N44" s="14">
        <f>IF(AND(A44&lt;&gt;"",H44&lt;&gt;"",J44&lt;&gt;"Abgeschlossen"),H44,"")</f>
        <v/>
      </c>
    </row>
    <row r="45">
      <c r="A45" s="9" t="n"/>
      <c r="B45" s="10" t="n"/>
      <c r="C45" s="9" t="n"/>
      <c r="D45" s="9" t="n"/>
      <c r="E45" s="9" t="n"/>
      <c r="F45" s="9" t="n"/>
      <c r="G45" s="4">
        <f>IF(A45="","",IFERROR(VLOOKUP(C45,'Parameter'!$C$3:$D$7,2,FALSE),""))</f>
        <v/>
      </c>
      <c r="H45" s="11">
        <f>IF(OR(A45="",B45="",G45=""),"",B45+G45)</f>
        <v/>
      </c>
      <c r="I45" s="10" t="n"/>
      <c r="J45" s="12" t="n"/>
      <c r="K45" s="4">
        <f>IF(OR(A45="",B45=""),"",IF(AND(J45="Abgeschlossen",I45&lt;&gt;""),MAX(0,I45-B45),MAX(0,TODAY()-B45)))</f>
        <v/>
      </c>
      <c r="L45" s="4">
        <f>IF(OR(A45="",H45="",J45="Abgeschlossen"),"",H45-TODAY())</f>
        <v/>
      </c>
      <c r="M45" s="13">
        <f>IF(A45="","",IF(OR(B45="",C45="",D45="",E45="",F45="",J45=""),"Eingaben prüfen",IF(COUNTIF($A$3:$A$102,A45)&gt;1,"Kennung prüfen",IF(G45="","Anfrageart prüfen",IF(AND(I45&lt;&gt;"",B45&lt;&gt;"",I45&lt;B45),"Datum prüfen",IF(AND(J45="Abgeschlossen",I45=""),"Abschlussdatum prüfen",IF(AND(J45&lt;&gt;"Abgeschlossen",I45&lt;&gt;""),"Status prüfen",IF(J45="Abgeschlossen","Abgeschlossen",IF(H45&lt;TODAY(),"Überfällig prüfen",IF(H45-TODAY()&lt;='Parameter'!$F$3,"Fristnah prüfen","Im Plan"))))))))))</f>
        <v/>
      </c>
      <c r="N45" s="11">
        <f>IF(AND(A45&lt;&gt;"",H45&lt;&gt;"",J45&lt;&gt;"Abgeschlossen"),H45,"")</f>
        <v/>
      </c>
    </row>
    <row r="46">
      <c r="A46" s="9" t="n"/>
      <c r="B46" s="10" t="n"/>
      <c r="C46" s="9" t="n"/>
      <c r="D46" s="9" t="n"/>
      <c r="E46" s="9" t="n"/>
      <c r="F46" s="9" t="n"/>
      <c r="G46" s="6">
        <f>IF(A46="","",IFERROR(VLOOKUP(C46,'Parameter'!$C$3:$D$7,2,FALSE),""))</f>
        <v/>
      </c>
      <c r="H46" s="14">
        <f>IF(OR(A46="",B46="",G46=""),"",B46+G46)</f>
        <v/>
      </c>
      <c r="I46" s="10" t="n"/>
      <c r="J46" s="12" t="n"/>
      <c r="K46" s="6">
        <f>IF(OR(A46="",B46=""),"",IF(AND(J46="Abgeschlossen",I46&lt;&gt;""),MAX(0,I46-B46),MAX(0,TODAY()-B46)))</f>
        <v/>
      </c>
      <c r="L46" s="6">
        <f>IF(OR(A46="",H46="",J46="Abgeschlossen"),"",H46-TODAY())</f>
        <v/>
      </c>
      <c r="M46" s="15">
        <f>IF(A46="","",IF(OR(B46="",C46="",D46="",E46="",F46="",J46=""),"Eingaben prüfen",IF(COUNTIF($A$3:$A$102,A46)&gt;1,"Kennung prüfen",IF(G46="","Anfrageart prüfen",IF(AND(I46&lt;&gt;"",B46&lt;&gt;"",I46&lt;B46),"Datum prüfen",IF(AND(J46="Abgeschlossen",I46=""),"Abschlussdatum prüfen",IF(AND(J46&lt;&gt;"Abgeschlossen",I46&lt;&gt;""),"Status prüfen",IF(J46="Abgeschlossen","Abgeschlossen",IF(H46&lt;TODAY(),"Überfällig prüfen",IF(H46-TODAY()&lt;='Parameter'!$F$3,"Fristnah prüfen","Im Plan"))))))))))</f>
        <v/>
      </c>
      <c r="N46" s="14">
        <f>IF(AND(A46&lt;&gt;"",H46&lt;&gt;"",J46&lt;&gt;"Abgeschlossen"),H46,"")</f>
        <v/>
      </c>
    </row>
    <row r="47">
      <c r="A47" s="9" t="n"/>
      <c r="B47" s="10" t="n"/>
      <c r="C47" s="9" t="n"/>
      <c r="D47" s="9" t="n"/>
      <c r="E47" s="9" t="n"/>
      <c r="F47" s="9" t="n"/>
      <c r="G47" s="4">
        <f>IF(A47="","",IFERROR(VLOOKUP(C47,'Parameter'!$C$3:$D$7,2,FALSE),""))</f>
        <v/>
      </c>
      <c r="H47" s="11">
        <f>IF(OR(A47="",B47="",G47=""),"",B47+G47)</f>
        <v/>
      </c>
      <c r="I47" s="10" t="n"/>
      <c r="J47" s="12" t="n"/>
      <c r="K47" s="4">
        <f>IF(OR(A47="",B47=""),"",IF(AND(J47="Abgeschlossen",I47&lt;&gt;""),MAX(0,I47-B47),MAX(0,TODAY()-B47)))</f>
        <v/>
      </c>
      <c r="L47" s="4">
        <f>IF(OR(A47="",H47="",J47="Abgeschlossen"),"",H47-TODAY())</f>
        <v/>
      </c>
      <c r="M47" s="13">
        <f>IF(A47="","",IF(OR(B47="",C47="",D47="",E47="",F47="",J47=""),"Eingaben prüfen",IF(COUNTIF($A$3:$A$102,A47)&gt;1,"Kennung prüfen",IF(G47="","Anfrageart prüfen",IF(AND(I47&lt;&gt;"",B47&lt;&gt;"",I47&lt;B47),"Datum prüfen",IF(AND(J47="Abgeschlossen",I47=""),"Abschlussdatum prüfen",IF(AND(J47&lt;&gt;"Abgeschlossen",I47&lt;&gt;""),"Status prüfen",IF(J47="Abgeschlossen","Abgeschlossen",IF(H47&lt;TODAY(),"Überfällig prüfen",IF(H47-TODAY()&lt;='Parameter'!$F$3,"Fristnah prüfen","Im Plan"))))))))))</f>
        <v/>
      </c>
      <c r="N47" s="11">
        <f>IF(AND(A47&lt;&gt;"",H47&lt;&gt;"",J47&lt;&gt;"Abgeschlossen"),H47,"")</f>
        <v/>
      </c>
    </row>
    <row r="48">
      <c r="A48" s="9" t="n"/>
      <c r="B48" s="10" t="n"/>
      <c r="C48" s="9" t="n"/>
      <c r="D48" s="9" t="n"/>
      <c r="E48" s="9" t="n"/>
      <c r="F48" s="9" t="n"/>
      <c r="G48" s="6">
        <f>IF(A48="","",IFERROR(VLOOKUP(C48,'Parameter'!$C$3:$D$7,2,FALSE),""))</f>
        <v/>
      </c>
      <c r="H48" s="14">
        <f>IF(OR(A48="",B48="",G48=""),"",B48+G48)</f>
        <v/>
      </c>
      <c r="I48" s="10" t="n"/>
      <c r="J48" s="12" t="n"/>
      <c r="K48" s="6">
        <f>IF(OR(A48="",B48=""),"",IF(AND(J48="Abgeschlossen",I48&lt;&gt;""),MAX(0,I48-B48),MAX(0,TODAY()-B48)))</f>
        <v/>
      </c>
      <c r="L48" s="6">
        <f>IF(OR(A48="",H48="",J48="Abgeschlossen"),"",H48-TODAY())</f>
        <v/>
      </c>
      <c r="M48" s="15">
        <f>IF(A48="","",IF(OR(B48="",C48="",D48="",E48="",F48="",J48=""),"Eingaben prüfen",IF(COUNTIF($A$3:$A$102,A48)&gt;1,"Kennung prüfen",IF(G48="","Anfrageart prüfen",IF(AND(I48&lt;&gt;"",B48&lt;&gt;"",I48&lt;B48),"Datum prüfen",IF(AND(J48="Abgeschlossen",I48=""),"Abschlussdatum prüfen",IF(AND(J48&lt;&gt;"Abgeschlossen",I48&lt;&gt;""),"Status prüfen",IF(J48="Abgeschlossen","Abgeschlossen",IF(H48&lt;TODAY(),"Überfällig prüfen",IF(H48-TODAY()&lt;='Parameter'!$F$3,"Fristnah prüfen","Im Plan"))))))))))</f>
        <v/>
      </c>
      <c r="N48" s="14">
        <f>IF(AND(A48&lt;&gt;"",H48&lt;&gt;"",J48&lt;&gt;"Abgeschlossen"),H48,"")</f>
        <v/>
      </c>
    </row>
    <row r="49">
      <c r="A49" s="9" t="n"/>
      <c r="B49" s="10" t="n"/>
      <c r="C49" s="9" t="n"/>
      <c r="D49" s="9" t="n"/>
      <c r="E49" s="9" t="n"/>
      <c r="F49" s="9" t="n"/>
      <c r="G49" s="4">
        <f>IF(A49="","",IFERROR(VLOOKUP(C49,'Parameter'!$C$3:$D$7,2,FALSE),""))</f>
        <v/>
      </c>
      <c r="H49" s="11">
        <f>IF(OR(A49="",B49="",G49=""),"",B49+G49)</f>
        <v/>
      </c>
      <c r="I49" s="10" t="n"/>
      <c r="J49" s="12" t="n"/>
      <c r="K49" s="4">
        <f>IF(OR(A49="",B49=""),"",IF(AND(J49="Abgeschlossen",I49&lt;&gt;""),MAX(0,I49-B49),MAX(0,TODAY()-B49)))</f>
        <v/>
      </c>
      <c r="L49" s="4">
        <f>IF(OR(A49="",H49="",J49="Abgeschlossen"),"",H49-TODAY())</f>
        <v/>
      </c>
      <c r="M49" s="13">
        <f>IF(A49="","",IF(OR(B49="",C49="",D49="",E49="",F49="",J49=""),"Eingaben prüfen",IF(COUNTIF($A$3:$A$102,A49)&gt;1,"Kennung prüfen",IF(G49="","Anfrageart prüfen",IF(AND(I49&lt;&gt;"",B49&lt;&gt;"",I49&lt;B49),"Datum prüfen",IF(AND(J49="Abgeschlossen",I49=""),"Abschlussdatum prüfen",IF(AND(J49&lt;&gt;"Abgeschlossen",I49&lt;&gt;""),"Status prüfen",IF(J49="Abgeschlossen","Abgeschlossen",IF(H49&lt;TODAY(),"Überfällig prüfen",IF(H49-TODAY()&lt;='Parameter'!$F$3,"Fristnah prüfen","Im Plan"))))))))))</f>
        <v/>
      </c>
      <c r="N49" s="11">
        <f>IF(AND(A49&lt;&gt;"",H49&lt;&gt;"",J49&lt;&gt;"Abgeschlossen"),H49,"")</f>
        <v/>
      </c>
    </row>
    <row r="50">
      <c r="A50" s="9" t="n"/>
      <c r="B50" s="10" t="n"/>
      <c r="C50" s="9" t="n"/>
      <c r="D50" s="9" t="n"/>
      <c r="E50" s="9" t="n"/>
      <c r="F50" s="9" t="n"/>
      <c r="G50" s="6">
        <f>IF(A50="","",IFERROR(VLOOKUP(C50,'Parameter'!$C$3:$D$7,2,FALSE),""))</f>
        <v/>
      </c>
      <c r="H50" s="14">
        <f>IF(OR(A50="",B50="",G50=""),"",B50+G50)</f>
        <v/>
      </c>
      <c r="I50" s="10" t="n"/>
      <c r="J50" s="12" t="n"/>
      <c r="K50" s="6">
        <f>IF(OR(A50="",B50=""),"",IF(AND(J50="Abgeschlossen",I50&lt;&gt;""),MAX(0,I50-B50),MAX(0,TODAY()-B50)))</f>
        <v/>
      </c>
      <c r="L50" s="6">
        <f>IF(OR(A50="",H50="",J50="Abgeschlossen"),"",H50-TODAY())</f>
        <v/>
      </c>
      <c r="M50" s="15">
        <f>IF(A50="","",IF(OR(B50="",C50="",D50="",E50="",F50="",J50=""),"Eingaben prüfen",IF(COUNTIF($A$3:$A$102,A50)&gt;1,"Kennung prüfen",IF(G50="","Anfrageart prüfen",IF(AND(I50&lt;&gt;"",B50&lt;&gt;"",I50&lt;B50),"Datum prüfen",IF(AND(J50="Abgeschlossen",I50=""),"Abschlussdatum prüfen",IF(AND(J50&lt;&gt;"Abgeschlossen",I50&lt;&gt;""),"Status prüfen",IF(J50="Abgeschlossen","Abgeschlossen",IF(H50&lt;TODAY(),"Überfällig prüfen",IF(H50-TODAY()&lt;='Parameter'!$F$3,"Fristnah prüfen","Im Plan"))))))))))</f>
        <v/>
      </c>
      <c r="N50" s="14">
        <f>IF(AND(A50&lt;&gt;"",H50&lt;&gt;"",J50&lt;&gt;"Abgeschlossen"),H50,"")</f>
        <v/>
      </c>
    </row>
    <row r="51">
      <c r="A51" s="9" t="n"/>
      <c r="B51" s="10" t="n"/>
      <c r="C51" s="9" t="n"/>
      <c r="D51" s="9" t="n"/>
      <c r="E51" s="9" t="n"/>
      <c r="F51" s="9" t="n"/>
      <c r="G51" s="4">
        <f>IF(A51="","",IFERROR(VLOOKUP(C51,'Parameter'!$C$3:$D$7,2,FALSE),""))</f>
        <v/>
      </c>
      <c r="H51" s="11">
        <f>IF(OR(A51="",B51="",G51=""),"",B51+G51)</f>
        <v/>
      </c>
      <c r="I51" s="10" t="n"/>
      <c r="J51" s="12" t="n"/>
      <c r="K51" s="4">
        <f>IF(OR(A51="",B51=""),"",IF(AND(J51="Abgeschlossen",I51&lt;&gt;""),MAX(0,I51-B51),MAX(0,TODAY()-B51)))</f>
        <v/>
      </c>
      <c r="L51" s="4">
        <f>IF(OR(A51="",H51="",J51="Abgeschlossen"),"",H51-TODAY())</f>
        <v/>
      </c>
      <c r="M51" s="13">
        <f>IF(A51="","",IF(OR(B51="",C51="",D51="",E51="",F51="",J51=""),"Eingaben prüfen",IF(COUNTIF($A$3:$A$102,A51)&gt;1,"Kennung prüfen",IF(G51="","Anfrageart prüfen",IF(AND(I51&lt;&gt;"",B51&lt;&gt;"",I51&lt;B51),"Datum prüfen",IF(AND(J51="Abgeschlossen",I51=""),"Abschlussdatum prüfen",IF(AND(J51&lt;&gt;"Abgeschlossen",I51&lt;&gt;""),"Status prüfen",IF(J51="Abgeschlossen","Abgeschlossen",IF(H51&lt;TODAY(),"Überfällig prüfen",IF(H51-TODAY()&lt;='Parameter'!$F$3,"Fristnah prüfen","Im Plan"))))))))))</f>
        <v/>
      </c>
      <c r="N51" s="11">
        <f>IF(AND(A51&lt;&gt;"",H51&lt;&gt;"",J51&lt;&gt;"Abgeschlossen"),H51,"")</f>
        <v/>
      </c>
    </row>
    <row r="52">
      <c r="A52" s="9" t="n"/>
      <c r="B52" s="10" t="n"/>
      <c r="C52" s="9" t="n"/>
      <c r="D52" s="9" t="n"/>
      <c r="E52" s="9" t="n"/>
      <c r="F52" s="9" t="n"/>
      <c r="G52" s="6">
        <f>IF(A52="","",IFERROR(VLOOKUP(C52,'Parameter'!$C$3:$D$7,2,FALSE),""))</f>
        <v/>
      </c>
      <c r="H52" s="14">
        <f>IF(OR(A52="",B52="",G52=""),"",B52+G52)</f>
        <v/>
      </c>
      <c r="I52" s="10" t="n"/>
      <c r="J52" s="12" t="n"/>
      <c r="K52" s="6">
        <f>IF(OR(A52="",B52=""),"",IF(AND(J52="Abgeschlossen",I52&lt;&gt;""),MAX(0,I52-B52),MAX(0,TODAY()-B52)))</f>
        <v/>
      </c>
      <c r="L52" s="6">
        <f>IF(OR(A52="",H52="",J52="Abgeschlossen"),"",H52-TODAY())</f>
        <v/>
      </c>
      <c r="M52" s="15">
        <f>IF(A52="","",IF(OR(B52="",C52="",D52="",E52="",F52="",J52=""),"Eingaben prüfen",IF(COUNTIF($A$3:$A$102,A52)&gt;1,"Kennung prüfen",IF(G52="","Anfrageart prüfen",IF(AND(I52&lt;&gt;"",B52&lt;&gt;"",I52&lt;B52),"Datum prüfen",IF(AND(J52="Abgeschlossen",I52=""),"Abschlussdatum prüfen",IF(AND(J52&lt;&gt;"Abgeschlossen",I52&lt;&gt;""),"Status prüfen",IF(J52="Abgeschlossen","Abgeschlossen",IF(H52&lt;TODAY(),"Überfällig prüfen",IF(H52-TODAY()&lt;='Parameter'!$F$3,"Fristnah prüfen","Im Plan"))))))))))</f>
        <v/>
      </c>
      <c r="N52" s="14">
        <f>IF(AND(A52&lt;&gt;"",H52&lt;&gt;"",J52&lt;&gt;"Abgeschlossen"),H52,"")</f>
        <v/>
      </c>
    </row>
    <row r="53">
      <c r="A53" s="9" t="n"/>
      <c r="B53" s="10" t="n"/>
      <c r="C53" s="9" t="n"/>
      <c r="D53" s="9" t="n"/>
      <c r="E53" s="9" t="n"/>
      <c r="F53" s="9" t="n"/>
      <c r="G53" s="4">
        <f>IF(A53="","",IFERROR(VLOOKUP(C53,'Parameter'!$C$3:$D$7,2,FALSE),""))</f>
        <v/>
      </c>
      <c r="H53" s="11">
        <f>IF(OR(A53="",B53="",G53=""),"",B53+G53)</f>
        <v/>
      </c>
      <c r="I53" s="10" t="n"/>
      <c r="J53" s="12" t="n"/>
      <c r="K53" s="4">
        <f>IF(OR(A53="",B53=""),"",IF(AND(J53="Abgeschlossen",I53&lt;&gt;""),MAX(0,I53-B53),MAX(0,TODAY()-B53)))</f>
        <v/>
      </c>
      <c r="L53" s="4">
        <f>IF(OR(A53="",H53="",J53="Abgeschlossen"),"",H53-TODAY())</f>
        <v/>
      </c>
      <c r="M53" s="13">
        <f>IF(A53="","",IF(OR(B53="",C53="",D53="",E53="",F53="",J53=""),"Eingaben prüfen",IF(COUNTIF($A$3:$A$102,A53)&gt;1,"Kennung prüfen",IF(G53="","Anfrageart prüfen",IF(AND(I53&lt;&gt;"",B53&lt;&gt;"",I53&lt;B53),"Datum prüfen",IF(AND(J53="Abgeschlossen",I53=""),"Abschlussdatum prüfen",IF(AND(J53&lt;&gt;"Abgeschlossen",I53&lt;&gt;""),"Status prüfen",IF(J53="Abgeschlossen","Abgeschlossen",IF(H53&lt;TODAY(),"Überfällig prüfen",IF(H53-TODAY()&lt;='Parameter'!$F$3,"Fristnah prüfen","Im Plan"))))))))))</f>
        <v/>
      </c>
      <c r="N53" s="11">
        <f>IF(AND(A53&lt;&gt;"",H53&lt;&gt;"",J53&lt;&gt;"Abgeschlossen"),H53,"")</f>
        <v/>
      </c>
    </row>
    <row r="54">
      <c r="A54" s="9" t="n"/>
      <c r="B54" s="10" t="n"/>
      <c r="C54" s="9" t="n"/>
      <c r="D54" s="9" t="n"/>
      <c r="E54" s="9" t="n"/>
      <c r="F54" s="9" t="n"/>
      <c r="G54" s="6">
        <f>IF(A54="","",IFERROR(VLOOKUP(C54,'Parameter'!$C$3:$D$7,2,FALSE),""))</f>
        <v/>
      </c>
      <c r="H54" s="14">
        <f>IF(OR(A54="",B54="",G54=""),"",B54+G54)</f>
        <v/>
      </c>
      <c r="I54" s="10" t="n"/>
      <c r="J54" s="12" t="n"/>
      <c r="K54" s="6">
        <f>IF(OR(A54="",B54=""),"",IF(AND(J54="Abgeschlossen",I54&lt;&gt;""),MAX(0,I54-B54),MAX(0,TODAY()-B54)))</f>
        <v/>
      </c>
      <c r="L54" s="6">
        <f>IF(OR(A54="",H54="",J54="Abgeschlossen"),"",H54-TODAY())</f>
        <v/>
      </c>
      <c r="M54" s="15">
        <f>IF(A54="","",IF(OR(B54="",C54="",D54="",E54="",F54="",J54=""),"Eingaben prüfen",IF(COUNTIF($A$3:$A$102,A54)&gt;1,"Kennung prüfen",IF(G54="","Anfrageart prüfen",IF(AND(I54&lt;&gt;"",B54&lt;&gt;"",I54&lt;B54),"Datum prüfen",IF(AND(J54="Abgeschlossen",I54=""),"Abschlussdatum prüfen",IF(AND(J54&lt;&gt;"Abgeschlossen",I54&lt;&gt;""),"Status prüfen",IF(J54="Abgeschlossen","Abgeschlossen",IF(H54&lt;TODAY(),"Überfällig prüfen",IF(H54-TODAY()&lt;='Parameter'!$F$3,"Fristnah prüfen","Im Plan"))))))))))</f>
        <v/>
      </c>
      <c r="N54" s="14">
        <f>IF(AND(A54&lt;&gt;"",H54&lt;&gt;"",J54&lt;&gt;"Abgeschlossen"),H54,"")</f>
        <v/>
      </c>
    </row>
    <row r="55">
      <c r="A55" s="9" t="n"/>
      <c r="B55" s="10" t="n"/>
      <c r="C55" s="9" t="n"/>
      <c r="D55" s="9" t="n"/>
      <c r="E55" s="9" t="n"/>
      <c r="F55" s="9" t="n"/>
      <c r="G55" s="4">
        <f>IF(A55="","",IFERROR(VLOOKUP(C55,'Parameter'!$C$3:$D$7,2,FALSE),""))</f>
        <v/>
      </c>
      <c r="H55" s="11">
        <f>IF(OR(A55="",B55="",G55=""),"",B55+G55)</f>
        <v/>
      </c>
      <c r="I55" s="10" t="n"/>
      <c r="J55" s="12" t="n"/>
      <c r="K55" s="4">
        <f>IF(OR(A55="",B55=""),"",IF(AND(J55="Abgeschlossen",I55&lt;&gt;""),MAX(0,I55-B55),MAX(0,TODAY()-B55)))</f>
        <v/>
      </c>
      <c r="L55" s="4">
        <f>IF(OR(A55="",H55="",J55="Abgeschlossen"),"",H55-TODAY())</f>
        <v/>
      </c>
      <c r="M55" s="13">
        <f>IF(A55="","",IF(OR(B55="",C55="",D55="",E55="",F55="",J55=""),"Eingaben prüfen",IF(COUNTIF($A$3:$A$102,A55)&gt;1,"Kennung prüfen",IF(G55="","Anfrageart prüfen",IF(AND(I55&lt;&gt;"",B55&lt;&gt;"",I55&lt;B55),"Datum prüfen",IF(AND(J55="Abgeschlossen",I55=""),"Abschlussdatum prüfen",IF(AND(J55&lt;&gt;"Abgeschlossen",I55&lt;&gt;""),"Status prüfen",IF(J55="Abgeschlossen","Abgeschlossen",IF(H55&lt;TODAY(),"Überfällig prüfen",IF(H55-TODAY()&lt;='Parameter'!$F$3,"Fristnah prüfen","Im Plan"))))))))))</f>
        <v/>
      </c>
      <c r="N55" s="11">
        <f>IF(AND(A55&lt;&gt;"",H55&lt;&gt;"",J55&lt;&gt;"Abgeschlossen"),H55,"")</f>
        <v/>
      </c>
    </row>
    <row r="56">
      <c r="A56" s="9" t="n"/>
      <c r="B56" s="10" t="n"/>
      <c r="C56" s="9" t="n"/>
      <c r="D56" s="9" t="n"/>
      <c r="E56" s="9" t="n"/>
      <c r="F56" s="9" t="n"/>
      <c r="G56" s="6">
        <f>IF(A56="","",IFERROR(VLOOKUP(C56,'Parameter'!$C$3:$D$7,2,FALSE),""))</f>
        <v/>
      </c>
      <c r="H56" s="14">
        <f>IF(OR(A56="",B56="",G56=""),"",B56+G56)</f>
        <v/>
      </c>
      <c r="I56" s="10" t="n"/>
      <c r="J56" s="12" t="n"/>
      <c r="K56" s="6">
        <f>IF(OR(A56="",B56=""),"",IF(AND(J56="Abgeschlossen",I56&lt;&gt;""),MAX(0,I56-B56),MAX(0,TODAY()-B56)))</f>
        <v/>
      </c>
      <c r="L56" s="6">
        <f>IF(OR(A56="",H56="",J56="Abgeschlossen"),"",H56-TODAY())</f>
        <v/>
      </c>
      <c r="M56" s="15">
        <f>IF(A56="","",IF(OR(B56="",C56="",D56="",E56="",F56="",J56=""),"Eingaben prüfen",IF(COUNTIF($A$3:$A$102,A56)&gt;1,"Kennung prüfen",IF(G56="","Anfrageart prüfen",IF(AND(I56&lt;&gt;"",B56&lt;&gt;"",I56&lt;B56),"Datum prüfen",IF(AND(J56="Abgeschlossen",I56=""),"Abschlussdatum prüfen",IF(AND(J56&lt;&gt;"Abgeschlossen",I56&lt;&gt;""),"Status prüfen",IF(J56="Abgeschlossen","Abgeschlossen",IF(H56&lt;TODAY(),"Überfällig prüfen",IF(H56-TODAY()&lt;='Parameter'!$F$3,"Fristnah prüfen","Im Plan"))))))))))</f>
        <v/>
      </c>
      <c r="N56" s="14">
        <f>IF(AND(A56&lt;&gt;"",H56&lt;&gt;"",J56&lt;&gt;"Abgeschlossen"),H56,"")</f>
        <v/>
      </c>
    </row>
    <row r="57">
      <c r="A57" s="9" t="n"/>
      <c r="B57" s="10" t="n"/>
      <c r="C57" s="9" t="n"/>
      <c r="D57" s="9" t="n"/>
      <c r="E57" s="9" t="n"/>
      <c r="F57" s="9" t="n"/>
      <c r="G57" s="4">
        <f>IF(A57="","",IFERROR(VLOOKUP(C57,'Parameter'!$C$3:$D$7,2,FALSE),""))</f>
        <v/>
      </c>
      <c r="H57" s="11">
        <f>IF(OR(A57="",B57="",G57=""),"",B57+G57)</f>
        <v/>
      </c>
      <c r="I57" s="10" t="n"/>
      <c r="J57" s="12" t="n"/>
      <c r="K57" s="4">
        <f>IF(OR(A57="",B57=""),"",IF(AND(J57="Abgeschlossen",I57&lt;&gt;""),MAX(0,I57-B57),MAX(0,TODAY()-B57)))</f>
        <v/>
      </c>
      <c r="L57" s="4">
        <f>IF(OR(A57="",H57="",J57="Abgeschlossen"),"",H57-TODAY())</f>
        <v/>
      </c>
      <c r="M57" s="13">
        <f>IF(A57="","",IF(OR(B57="",C57="",D57="",E57="",F57="",J57=""),"Eingaben prüfen",IF(COUNTIF($A$3:$A$102,A57)&gt;1,"Kennung prüfen",IF(G57="","Anfrageart prüfen",IF(AND(I57&lt;&gt;"",B57&lt;&gt;"",I57&lt;B57),"Datum prüfen",IF(AND(J57="Abgeschlossen",I57=""),"Abschlussdatum prüfen",IF(AND(J57&lt;&gt;"Abgeschlossen",I57&lt;&gt;""),"Status prüfen",IF(J57="Abgeschlossen","Abgeschlossen",IF(H57&lt;TODAY(),"Überfällig prüfen",IF(H57-TODAY()&lt;='Parameter'!$F$3,"Fristnah prüfen","Im Plan"))))))))))</f>
        <v/>
      </c>
      <c r="N57" s="11">
        <f>IF(AND(A57&lt;&gt;"",H57&lt;&gt;"",J57&lt;&gt;"Abgeschlossen"),H57,"")</f>
        <v/>
      </c>
    </row>
    <row r="58">
      <c r="A58" s="9" t="n"/>
      <c r="B58" s="10" t="n"/>
      <c r="C58" s="9" t="n"/>
      <c r="D58" s="9" t="n"/>
      <c r="E58" s="9" t="n"/>
      <c r="F58" s="9" t="n"/>
      <c r="G58" s="6">
        <f>IF(A58="","",IFERROR(VLOOKUP(C58,'Parameter'!$C$3:$D$7,2,FALSE),""))</f>
        <v/>
      </c>
      <c r="H58" s="14">
        <f>IF(OR(A58="",B58="",G58=""),"",B58+G58)</f>
        <v/>
      </c>
      <c r="I58" s="10" t="n"/>
      <c r="J58" s="12" t="n"/>
      <c r="K58" s="6">
        <f>IF(OR(A58="",B58=""),"",IF(AND(J58="Abgeschlossen",I58&lt;&gt;""),MAX(0,I58-B58),MAX(0,TODAY()-B58)))</f>
        <v/>
      </c>
      <c r="L58" s="6">
        <f>IF(OR(A58="",H58="",J58="Abgeschlossen"),"",H58-TODAY())</f>
        <v/>
      </c>
      <c r="M58" s="15">
        <f>IF(A58="","",IF(OR(B58="",C58="",D58="",E58="",F58="",J58=""),"Eingaben prüfen",IF(COUNTIF($A$3:$A$102,A58)&gt;1,"Kennung prüfen",IF(G58="","Anfrageart prüfen",IF(AND(I58&lt;&gt;"",B58&lt;&gt;"",I58&lt;B58),"Datum prüfen",IF(AND(J58="Abgeschlossen",I58=""),"Abschlussdatum prüfen",IF(AND(J58&lt;&gt;"Abgeschlossen",I58&lt;&gt;""),"Status prüfen",IF(J58="Abgeschlossen","Abgeschlossen",IF(H58&lt;TODAY(),"Überfällig prüfen",IF(H58-TODAY()&lt;='Parameter'!$F$3,"Fristnah prüfen","Im Plan"))))))))))</f>
        <v/>
      </c>
      <c r="N58" s="14">
        <f>IF(AND(A58&lt;&gt;"",H58&lt;&gt;"",J58&lt;&gt;"Abgeschlossen"),H58,"")</f>
        <v/>
      </c>
    </row>
    <row r="59">
      <c r="A59" s="9" t="n"/>
      <c r="B59" s="10" t="n"/>
      <c r="C59" s="9" t="n"/>
      <c r="D59" s="9" t="n"/>
      <c r="E59" s="9" t="n"/>
      <c r="F59" s="9" t="n"/>
      <c r="G59" s="4">
        <f>IF(A59="","",IFERROR(VLOOKUP(C59,'Parameter'!$C$3:$D$7,2,FALSE),""))</f>
        <v/>
      </c>
      <c r="H59" s="11">
        <f>IF(OR(A59="",B59="",G59=""),"",B59+G59)</f>
        <v/>
      </c>
      <c r="I59" s="10" t="n"/>
      <c r="J59" s="12" t="n"/>
      <c r="K59" s="4">
        <f>IF(OR(A59="",B59=""),"",IF(AND(J59="Abgeschlossen",I59&lt;&gt;""),MAX(0,I59-B59),MAX(0,TODAY()-B59)))</f>
        <v/>
      </c>
      <c r="L59" s="4">
        <f>IF(OR(A59="",H59="",J59="Abgeschlossen"),"",H59-TODAY())</f>
        <v/>
      </c>
      <c r="M59" s="13">
        <f>IF(A59="","",IF(OR(B59="",C59="",D59="",E59="",F59="",J59=""),"Eingaben prüfen",IF(COUNTIF($A$3:$A$102,A59)&gt;1,"Kennung prüfen",IF(G59="","Anfrageart prüfen",IF(AND(I59&lt;&gt;"",B59&lt;&gt;"",I59&lt;B59),"Datum prüfen",IF(AND(J59="Abgeschlossen",I59=""),"Abschlussdatum prüfen",IF(AND(J59&lt;&gt;"Abgeschlossen",I59&lt;&gt;""),"Status prüfen",IF(J59="Abgeschlossen","Abgeschlossen",IF(H59&lt;TODAY(),"Überfällig prüfen",IF(H59-TODAY()&lt;='Parameter'!$F$3,"Fristnah prüfen","Im Plan"))))))))))</f>
        <v/>
      </c>
      <c r="N59" s="11">
        <f>IF(AND(A59&lt;&gt;"",H59&lt;&gt;"",J59&lt;&gt;"Abgeschlossen"),H59,"")</f>
        <v/>
      </c>
    </row>
    <row r="60">
      <c r="A60" s="9" t="n"/>
      <c r="B60" s="10" t="n"/>
      <c r="C60" s="9" t="n"/>
      <c r="D60" s="9" t="n"/>
      <c r="E60" s="9" t="n"/>
      <c r="F60" s="9" t="n"/>
      <c r="G60" s="6">
        <f>IF(A60="","",IFERROR(VLOOKUP(C60,'Parameter'!$C$3:$D$7,2,FALSE),""))</f>
        <v/>
      </c>
      <c r="H60" s="14">
        <f>IF(OR(A60="",B60="",G60=""),"",B60+G60)</f>
        <v/>
      </c>
      <c r="I60" s="10" t="n"/>
      <c r="J60" s="12" t="n"/>
      <c r="K60" s="6">
        <f>IF(OR(A60="",B60=""),"",IF(AND(J60="Abgeschlossen",I60&lt;&gt;""),MAX(0,I60-B60),MAX(0,TODAY()-B60)))</f>
        <v/>
      </c>
      <c r="L60" s="6">
        <f>IF(OR(A60="",H60="",J60="Abgeschlossen"),"",H60-TODAY())</f>
        <v/>
      </c>
      <c r="M60" s="15">
        <f>IF(A60="","",IF(OR(B60="",C60="",D60="",E60="",F60="",J60=""),"Eingaben prüfen",IF(COUNTIF($A$3:$A$102,A60)&gt;1,"Kennung prüfen",IF(G60="","Anfrageart prüfen",IF(AND(I60&lt;&gt;"",B60&lt;&gt;"",I60&lt;B60),"Datum prüfen",IF(AND(J60="Abgeschlossen",I60=""),"Abschlussdatum prüfen",IF(AND(J60&lt;&gt;"Abgeschlossen",I60&lt;&gt;""),"Status prüfen",IF(J60="Abgeschlossen","Abgeschlossen",IF(H60&lt;TODAY(),"Überfällig prüfen",IF(H60-TODAY()&lt;='Parameter'!$F$3,"Fristnah prüfen","Im Plan"))))))))))</f>
        <v/>
      </c>
      <c r="N60" s="14">
        <f>IF(AND(A60&lt;&gt;"",H60&lt;&gt;"",J60&lt;&gt;"Abgeschlossen"),H60,"")</f>
        <v/>
      </c>
    </row>
    <row r="61">
      <c r="A61" s="9" t="n"/>
      <c r="B61" s="10" t="n"/>
      <c r="C61" s="9" t="n"/>
      <c r="D61" s="9" t="n"/>
      <c r="E61" s="9" t="n"/>
      <c r="F61" s="9" t="n"/>
      <c r="G61" s="4">
        <f>IF(A61="","",IFERROR(VLOOKUP(C61,'Parameter'!$C$3:$D$7,2,FALSE),""))</f>
        <v/>
      </c>
      <c r="H61" s="11">
        <f>IF(OR(A61="",B61="",G61=""),"",B61+G61)</f>
        <v/>
      </c>
      <c r="I61" s="10" t="n"/>
      <c r="J61" s="12" t="n"/>
      <c r="K61" s="4">
        <f>IF(OR(A61="",B61=""),"",IF(AND(J61="Abgeschlossen",I61&lt;&gt;""),MAX(0,I61-B61),MAX(0,TODAY()-B61)))</f>
        <v/>
      </c>
      <c r="L61" s="4">
        <f>IF(OR(A61="",H61="",J61="Abgeschlossen"),"",H61-TODAY())</f>
        <v/>
      </c>
      <c r="M61" s="13">
        <f>IF(A61="","",IF(OR(B61="",C61="",D61="",E61="",F61="",J61=""),"Eingaben prüfen",IF(COUNTIF($A$3:$A$102,A61)&gt;1,"Kennung prüfen",IF(G61="","Anfrageart prüfen",IF(AND(I61&lt;&gt;"",B61&lt;&gt;"",I61&lt;B61),"Datum prüfen",IF(AND(J61="Abgeschlossen",I61=""),"Abschlussdatum prüfen",IF(AND(J61&lt;&gt;"Abgeschlossen",I61&lt;&gt;""),"Status prüfen",IF(J61="Abgeschlossen","Abgeschlossen",IF(H61&lt;TODAY(),"Überfällig prüfen",IF(H61-TODAY()&lt;='Parameter'!$F$3,"Fristnah prüfen","Im Plan"))))))))))</f>
        <v/>
      </c>
      <c r="N61" s="11">
        <f>IF(AND(A61&lt;&gt;"",H61&lt;&gt;"",J61&lt;&gt;"Abgeschlossen"),H61,"")</f>
        <v/>
      </c>
    </row>
    <row r="62">
      <c r="A62" s="9" t="n"/>
      <c r="B62" s="10" t="n"/>
      <c r="C62" s="9" t="n"/>
      <c r="D62" s="9" t="n"/>
      <c r="E62" s="9" t="n"/>
      <c r="F62" s="9" t="n"/>
      <c r="G62" s="6">
        <f>IF(A62="","",IFERROR(VLOOKUP(C62,'Parameter'!$C$3:$D$7,2,FALSE),""))</f>
        <v/>
      </c>
      <c r="H62" s="14">
        <f>IF(OR(A62="",B62="",G62=""),"",B62+G62)</f>
        <v/>
      </c>
      <c r="I62" s="10" t="n"/>
      <c r="J62" s="12" t="n"/>
      <c r="K62" s="6">
        <f>IF(OR(A62="",B62=""),"",IF(AND(J62="Abgeschlossen",I62&lt;&gt;""),MAX(0,I62-B62),MAX(0,TODAY()-B62)))</f>
        <v/>
      </c>
      <c r="L62" s="6">
        <f>IF(OR(A62="",H62="",J62="Abgeschlossen"),"",H62-TODAY())</f>
        <v/>
      </c>
      <c r="M62" s="15">
        <f>IF(A62="","",IF(OR(B62="",C62="",D62="",E62="",F62="",J62=""),"Eingaben prüfen",IF(COUNTIF($A$3:$A$102,A62)&gt;1,"Kennung prüfen",IF(G62="","Anfrageart prüfen",IF(AND(I62&lt;&gt;"",B62&lt;&gt;"",I62&lt;B62),"Datum prüfen",IF(AND(J62="Abgeschlossen",I62=""),"Abschlussdatum prüfen",IF(AND(J62&lt;&gt;"Abgeschlossen",I62&lt;&gt;""),"Status prüfen",IF(J62="Abgeschlossen","Abgeschlossen",IF(H62&lt;TODAY(),"Überfällig prüfen",IF(H62-TODAY()&lt;='Parameter'!$F$3,"Fristnah prüfen","Im Plan"))))))))))</f>
        <v/>
      </c>
      <c r="N62" s="14">
        <f>IF(AND(A62&lt;&gt;"",H62&lt;&gt;"",J62&lt;&gt;"Abgeschlossen"),H62,"")</f>
        <v/>
      </c>
    </row>
    <row r="63">
      <c r="A63" s="9" t="n"/>
      <c r="B63" s="10" t="n"/>
      <c r="C63" s="9" t="n"/>
      <c r="D63" s="9" t="n"/>
      <c r="E63" s="9" t="n"/>
      <c r="F63" s="9" t="n"/>
      <c r="G63" s="4">
        <f>IF(A63="","",IFERROR(VLOOKUP(C63,'Parameter'!$C$3:$D$7,2,FALSE),""))</f>
        <v/>
      </c>
      <c r="H63" s="11">
        <f>IF(OR(A63="",B63="",G63=""),"",B63+G63)</f>
        <v/>
      </c>
      <c r="I63" s="10" t="n"/>
      <c r="J63" s="12" t="n"/>
      <c r="K63" s="4">
        <f>IF(OR(A63="",B63=""),"",IF(AND(J63="Abgeschlossen",I63&lt;&gt;""),MAX(0,I63-B63),MAX(0,TODAY()-B63)))</f>
        <v/>
      </c>
      <c r="L63" s="4">
        <f>IF(OR(A63="",H63="",J63="Abgeschlossen"),"",H63-TODAY())</f>
        <v/>
      </c>
      <c r="M63" s="13">
        <f>IF(A63="","",IF(OR(B63="",C63="",D63="",E63="",F63="",J63=""),"Eingaben prüfen",IF(COUNTIF($A$3:$A$102,A63)&gt;1,"Kennung prüfen",IF(G63="","Anfrageart prüfen",IF(AND(I63&lt;&gt;"",B63&lt;&gt;"",I63&lt;B63),"Datum prüfen",IF(AND(J63="Abgeschlossen",I63=""),"Abschlussdatum prüfen",IF(AND(J63&lt;&gt;"Abgeschlossen",I63&lt;&gt;""),"Status prüfen",IF(J63="Abgeschlossen","Abgeschlossen",IF(H63&lt;TODAY(),"Überfällig prüfen",IF(H63-TODAY()&lt;='Parameter'!$F$3,"Fristnah prüfen","Im Plan"))))))))))</f>
        <v/>
      </c>
      <c r="N63" s="11">
        <f>IF(AND(A63&lt;&gt;"",H63&lt;&gt;"",J63&lt;&gt;"Abgeschlossen"),H63,"")</f>
        <v/>
      </c>
    </row>
    <row r="64">
      <c r="A64" s="9" t="n"/>
      <c r="B64" s="10" t="n"/>
      <c r="C64" s="9" t="n"/>
      <c r="D64" s="9" t="n"/>
      <c r="E64" s="9" t="n"/>
      <c r="F64" s="9" t="n"/>
      <c r="G64" s="6">
        <f>IF(A64="","",IFERROR(VLOOKUP(C64,'Parameter'!$C$3:$D$7,2,FALSE),""))</f>
        <v/>
      </c>
      <c r="H64" s="14">
        <f>IF(OR(A64="",B64="",G64=""),"",B64+G64)</f>
        <v/>
      </c>
      <c r="I64" s="10" t="n"/>
      <c r="J64" s="12" t="n"/>
      <c r="K64" s="6">
        <f>IF(OR(A64="",B64=""),"",IF(AND(J64="Abgeschlossen",I64&lt;&gt;""),MAX(0,I64-B64),MAX(0,TODAY()-B64)))</f>
        <v/>
      </c>
      <c r="L64" s="6">
        <f>IF(OR(A64="",H64="",J64="Abgeschlossen"),"",H64-TODAY())</f>
        <v/>
      </c>
      <c r="M64" s="15">
        <f>IF(A64="","",IF(OR(B64="",C64="",D64="",E64="",F64="",J64=""),"Eingaben prüfen",IF(COUNTIF($A$3:$A$102,A64)&gt;1,"Kennung prüfen",IF(G64="","Anfrageart prüfen",IF(AND(I64&lt;&gt;"",B64&lt;&gt;"",I64&lt;B64),"Datum prüfen",IF(AND(J64="Abgeschlossen",I64=""),"Abschlussdatum prüfen",IF(AND(J64&lt;&gt;"Abgeschlossen",I64&lt;&gt;""),"Status prüfen",IF(J64="Abgeschlossen","Abgeschlossen",IF(H64&lt;TODAY(),"Überfällig prüfen",IF(H64-TODAY()&lt;='Parameter'!$F$3,"Fristnah prüfen","Im Plan"))))))))))</f>
        <v/>
      </c>
      <c r="N64" s="14">
        <f>IF(AND(A64&lt;&gt;"",H64&lt;&gt;"",J64&lt;&gt;"Abgeschlossen"),H64,"")</f>
        <v/>
      </c>
    </row>
    <row r="65">
      <c r="A65" s="9" t="n"/>
      <c r="B65" s="10" t="n"/>
      <c r="C65" s="9" t="n"/>
      <c r="D65" s="9" t="n"/>
      <c r="E65" s="9" t="n"/>
      <c r="F65" s="9" t="n"/>
      <c r="G65" s="4">
        <f>IF(A65="","",IFERROR(VLOOKUP(C65,'Parameter'!$C$3:$D$7,2,FALSE),""))</f>
        <v/>
      </c>
      <c r="H65" s="11">
        <f>IF(OR(A65="",B65="",G65=""),"",B65+G65)</f>
        <v/>
      </c>
      <c r="I65" s="10" t="n"/>
      <c r="J65" s="12" t="n"/>
      <c r="K65" s="4">
        <f>IF(OR(A65="",B65=""),"",IF(AND(J65="Abgeschlossen",I65&lt;&gt;""),MAX(0,I65-B65),MAX(0,TODAY()-B65)))</f>
        <v/>
      </c>
      <c r="L65" s="4">
        <f>IF(OR(A65="",H65="",J65="Abgeschlossen"),"",H65-TODAY())</f>
        <v/>
      </c>
      <c r="M65" s="13">
        <f>IF(A65="","",IF(OR(B65="",C65="",D65="",E65="",F65="",J65=""),"Eingaben prüfen",IF(COUNTIF($A$3:$A$102,A65)&gt;1,"Kennung prüfen",IF(G65="","Anfrageart prüfen",IF(AND(I65&lt;&gt;"",B65&lt;&gt;"",I65&lt;B65),"Datum prüfen",IF(AND(J65="Abgeschlossen",I65=""),"Abschlussdatum prüfen",IF(AND(J65&lt;&gt;"Abgeschlossen",I65&lt;&gt;""),"Status prüfen",IF(J65="Abgeschlossen","Abgeschlossen",IF(H65&lt;TODAY(),"Überfällig prüfen",IF(H65-TODAY()&lt;='Parameter'!$F$3,"Fristnah prüfen","Im Plan"))))))))))</f>
        <v/>
      </c>
      <c r="N65" s="11">
        <f>IF(AND(A65&lt;&gt;"",H65&lt;&gt;"",J65&lt;&gt;"Abgeschlossen"),H65,"")</f>
        <v/>
      </c>
    </row>
    <row r="66">
      <c r="A66" s="9" t="n"/>
      <c r="B66" s="10" t="n"/>
      <c r="C66" s="9" t="n"/>
      <c r="D66" s="9" t="n"/>
      <c r="E66" s="9" t="n"/>
      <c r="F66" s="9" t="n"/>
      <c r="G66" s="6">
        <f>IF(A66="","",IFERROR(VLOOKUP(C66,'Parameter'!$C$3:$D$7,2,FALSE),""))</f>
        <v/>
      </c>
      <c r="H66" s="14">
        <f>IF(OR(A66="",B66="",G66=""),"",B66+G66)</f>
        <v/>
      </c>
      <c r="I66" s="10" t="n"/>
      <c r="J66" s="12" t="n"/>
      <c r="K66" s="6">
        <f>IF(OR(A66="",B66=""),"",IF(AND(J66="Abgeschlossen",I66&lt;&gt;""),MAX(0,I66-B66),MAX(0,TODAY()-B66)))</f>
        <v/>
      </c>
      <c r="L66" s="6">
        <f>IF(OR(A66="",H66="",J66="Abgeschlossen"),"",H66-TODAY())</f>
        <v/>
      </c>
      <c r="M66" s="15">
        <f>IF(A66="","",IF(OR(B66="",C66="",D66="",E66="",F66="",J66=""),"Eingaben prüfen",IF(COUNTIF($A$3:$A$102,A66)&gt;1,"Kennung prüfen",IF(G66="","Anfrageart prüfen",IF(AND(I66&lt;&gt;"",B66&lt;&gt;"",I66&lt;B66),"Datum prüfen",IF(AND(J66="Abgeschlossen",I66=""),"Abschlussdatum prüfen",IF(AND(J66&lt;&gt;"Abgeschlossen",I66&lt;&gt;""),"Status prüfen",IF(J66="Abgeschlossen","Abgeschlossen",IF(H66&lt;TODAY(),"Überfällig prüfen",IF(H66-TODAY()&lt;='Parameter'!$F$3,"Fristnah prüfen","Im Plan"))))))))))</f>
        <v/>
      </c>
      <c r="N66" s="14">
        <f>IF(AND(A66&lt;&gt;"",H66&lt;&gt;"",J66&lt;&gt;"Abgeschlossen"),H66,"")</f>
        <v/>
      </c>
    </row>
    <row r="67">
      <c r="A67" s="9" t="n"/>
      <c r="B67" s="10" t="n"/>
      <c r="C67" s="9" t="n"/>
      <c r="D67" s="9" t="n"/>
      <c r="E67" s="9" t="n"/>
      <c r="F67" s="9" t="n"/>
      <c r="G67" s="4">
        <f>IF(A67="","",IFERROR(VLOOKUP(C67,'Parameter'!$C$3:$D$7,2,FALSE),""))</f>
        <v/>
      </c>
      <c r="H67" s="11">
        <f>IF(OR(A67="",B67="",G67=""),"",B67+G67)</f>
        <v/>
      </c>
      <c r="I67" s="10" t="n"/>
      <c r="J67" s="12" t="n"/>
      <c r="K67" s="4">
        <f>IF(OR(A67="",B67=""),"",IF(AND(J67="Abgeschlossen",I67&lt;&gt;""),MAX(0,I67-B67),MAX(0,TODAY()-B67)))</f>
        <v/>
      </c>
      <c r="L67" s="4">
        <f>IF(OR(A67="",H67="",J67="Abgeschlossen"),"",H67-TODAY())</f>
        <v/>
      </c>
      <c r="M67" s="13">
        <f>IF(A67="","",IF(OR(B67="",C67="",D67="",E67="",F67="",J67=""),"Eingaben prüfen",IF(COUNTIF($A$3:$A$102,A67)&gt;1,"Kennung prüfen",IF(G67="","Anfrageart prüfen",IF(AND(I67&lt;&gt;"",B67&lt;&gt;"",I67&lt;B67),"Datum prüfen",IF(AND(J67="Abgeschlossen",I67=""),"Abschlussdatum prüfen",IF(AND(J67&lt;&gt;"Abgeschlossen",I67&lt;&gt;""),"Status prüfen",IF(J67="Abgeschlossen","Abgeschlossen",IF(H67&lt;TODAY(),"Überfällig prüfen",IF(H67-TODAY()&lt;='Parameter'!$F$3,"Fristnah prüfen","Im Plan"))))))))))</f>
        <v/>
      </c>
      <c r="N67" s="11">
        <f>IF(AND(A67&lt;&gt;"",H67&lt;&gt;"",J67&lt;&gt;"Abgeschlossen"),H67,"")</f>
        <v/>
      </c>
    </row>
    <row r="68">
      <c r="A68" s="9" t="n"/>
      <c r="B68" s="10" t="n"/>
      <c r="C68" s="9" t="n"/>
      <c r="D68" s="9" t="n"/>
      <c r="E68" s="9" t="n"/>
      <c r="F68" s="9" t="n"/>
      <c r="G68" s="6">
        <f>IF(A68="","",IFERROR(VLOOKUP(C68,'Parameter'!$C$3:$D$7,2,FALSE),""))</f>
        <v/>
      </c>
      <c r="H68" s="14">
        <f>IF(OR(A68="",B68="",G68=""),"",B68+G68)</f>
        <v/>
      </c>
      <c r="I68" s="10" t="n"/>
      <c r="J68" s="12" t="n"/>
      <c r="K68" s="6">
        <f>IF(OR(A68="",B68=""),"",IF(AND(J68="Abgeschlossen",I68&lt;&gt;""),MAX(0,I68-B68),MAX(0,TODAY()-B68)))</f>
        <v/>
      </c>
      <c r="L68" s="6">
        <f>IF(OR(A68="",H68="",J68="Abgeschlossen"),"",H68-TODAY())</f>
        <v/>
      </c>
      <c r="M68" s="15">
        <f>IF(A68="","",IF(OR(B68="",C68="",D68="",E68="",F68="",J68=""),"Eingaben prüfen",IF(COUNTIF($A$3:$A$102,A68)&gt;1,"Kennung prüfen",IF(G68="","Anfrageart prüfen",IF(AND(I68&lt;&gt;"",B68&lt;&gt;"",I68&lt;B68),"Datum prüfen",IF(AND(J68="Abgeschlossen",I68=""),"Abschlussdatum prüfen",IF(AND(J68&lt;&gt;"Abgeschlossen",I68&lt;&gt;""),"Status prüfen",IF(J68="Abgeschlossen","Abgeschlossen",IF(H68&lt;TODAY(),"Überfällig prüfen",IF(H68-TODAY()&lt;='Parameter'!$F$3,"Fristnah prüfen","Im Plan"))))))))))</f>
        <v/>
      </c>
      <c r="N68" s="14">
        <f>IF(AND(A68&lt;&gt;"",H68&lt;&gt;"",J68&lt;&gt;"Abgeschlossen"),H68,"")</f>
        <v/>
      </c>
    </row>
    <row r="69">
      <c r="A69" s="9" t="n"/>
      <c r="B69" s="10" t="n"/>
      <c r="C69" s="9" t="n"/>
      <c r="D69" s="9" t="n"/>
      <c r="E69" s="9" t="n"/>
      <c r="F69" s="9" t="n"/>
      <c r="G69" s="4">
        <f>IF(A69="","",IFERROR(VLOOKUP(C69,'Parameter'!$C$3:$D$7,2,FALSE),""))</f>
        <v/>
      </c>
      <c r="H69" s="11">
        <f>IF(OR(A69="",B69="",G69=""),"",B69+G69)</f>
        <v/>
      </c>
      <c r="I69" s="10" t="n"/>
      <c r="J69" s="12" t="n"/>
      <c r="K69" s="4">
        <f>IF(OR(A69="",B69=""),"",IF(AND(J69="Abgeschlossen",I69&lt;&gt;""),MAX(0,I69-B69),MAX(0,TODAY()-B69)))</f>
        <v/>
      </c>
      <c r="L69" s="4">
        <f>IF(OR(A69="",H69="",J69="Abgeschlossen"),"",H69-TODAY())</f>
        <v/>
      </c>
      <c r="M69" s="13">
        <f>IF(A69="","",IF(OR(B69="",C69="",D69="",E69="",F69="",J69=""),"Eingaben prüfen",IF(COUNTIF($A$3:$A$102,A69)&gt;1,"Kennung prüfen",IF(G69="","Anfrageart prüfen",IF(AND(I69&lt;&gt;"",B69&lt;&gt;"",I69&lt;B69),"Datum prüfen",IF(AND(J69="Abgeschlossen",I69=""),"Abschlussdatum prüfen",IF(AND(J69&lt;&gt;"Abgeschlossen",I69&lt;&gt;""),"Status prüfen",IF(J69="Abgeschlossen","Abgeschlossen",IF(H69&lt;TODAY(),"Überfällig prüfen",IF(H69-TODAY()&lt;='Parameter'!$F$3,"Fristnah prüfen","Im Plan"))))))))))</f>
        <v/>
      </c>
      <c r="N69" s="11">
        <f>IF(AND(A69&lt;&gt;"",H69&lt;&gt;"",J69&lt;&gt;"Abgeschlossen"),H69,"")</f>
        <v/>
      </c>
    </row>
    <row r="70">
      <c r="A70" s="9" t="n"/>
      <c r="B70" s="10" t="n"/>
      <c r="C70" s="9" t="n"/>
      <c r="D70" s="9" t="n"/>
      <c r="E70" s="9" t="n"/>
      <c r="F70" s="9" t="n"/>
      <c r="G70" s="6">
        <f>IF(A70="","",IFERROR(VLOOKUP(C70,'Parameter'!$C$3:$D$7,2,FALSE),""))</f>
        <v/>
      </c>
      <c r="H70" s="14">
        <f>IF(OR(A70="",B70="",G70=""),"",B70+G70)</f>
        <v/>
      </c>
      <c r="I70" s="10" t="n"/>
      <c r="J70" s="12" t="n"/>
      <c r="K70" s="6">
        <f>IF(OR(A70="",B70=""),"",IF(AND(J70="Abgeschlossen",I70&lt;&gt;""),MAX(0,I70-B70),MAX(0,TODAY()-B70)))</f>
        <v/>
      </c>
      <c r="L70" s="6">
        <f>IF(OR(A70="",H70="",J70="Abgeschlossen"),"",H70-TODAY())</f>
        <v/>
      </c>
      <c r="M70" s="15">
        <f>IF(A70="","",IF(OR(B70="",C70="",D70="",E70="",F70="",J70=""),"Eingaben prüfen",IF(COUNTIF($A$3:$A$102,A70)&gt;1,"Kennung prüfen",IF(G70="","Anfrageart prüfen",IF(AND(I70&lt;&gt;"",B70&lt;&gt;"",I70&lt;B70),"Datum prüfen",IF(AND(J70="Abgeschlossen",I70=""),"Abschlussdatum prüfen",IF(AND(J70&lt;&gt;"Abgeschlossen",I70&lt;&gt;""),"Status prüfen",IF(J70="Abgeschlossen","Abgeschlossen",IF(H70&lt;TODAY(),"Überfällig prüfen",IF(H70-TODAY()&lt;='Parameter'!$F$3,"Fristnah prüfen","Im Plan"))))))))))</f>
        <v/>
      </c>
      <c r="N70" s="14">
        <f>IF(AND(A70&lt;&gt;"",H70&lt;&gt;"",J70&lt;&gt;"Abgeschlossen"),H70,"")</f>
        <v/>
      </c>
    </row>
    <row r="71">
      <c r="A71" s="9" t="n"/>
      <c r="B71" s="10" t="n"/>
      <c r="C71" s="9" t="n"/>
      <c r="D71" s="9" t="n"/>
      <c r="E71" s="9" t="n"/>
      <c r="F71" s="9" t="n"/>
      <c r="G71" s="4">
        <f>IF(A71="","",IFERROR(VLOOKUP(C71,'Parameter'!$C$3:$D$7,2,FALSE),""))</f>
        <v/>
      </c>
      <c r="H71" s="11">
        <f>IF(OR(A71="",B71="",G71=""),"",B71+G71)</f>
        <v/>
      </c>
      <c r="I71" s="10" t="n"/>
      <c r="J71" s="12" t="n"/>
      <c r="K71" s="4">
        <f>IF(OR(A71="",B71=""),"",IF(AND(J71="Abgeschlossen",I71&lt;&gt;""),MAX(0,I71-B71),MAX(0,TODAY()-B71)))</f>
        <v/>
      </c>
      <c r="L71" s="4">
        <f>IF(OR(A71="",H71="",J71="Abgeschlossen"),"",H71-TODAY())</f>
        <v/>
      </c>
      <c r="M71" s="13">
        <f>IF(A71="","",IF(OR(B71="",C71="",D71="",E71="",F71="",J71=""),"Eingaben prüfen",IF(COUNTIF($A$3:$A$102,A71)&gt;1,"Kennung prüfen",IF(G71="","Anfrageart prüfen",IF(AND(I71&lt;&gt;"",B71&lt;&gt;"",I71&lt;B71),"Datum prüfen",IF(AND(J71="Abgeschlossen",I71=""),"Abschlussdatum prüfen",IF(AND(J71&lt;&gt;"Abgeschlossen",I71&lt;&gt;""),"Status prüfen",IF(J71="Abgeschlossen","Abgeschlossen",IF(H71&lt;TODAY(),"Überfällig prüfen",IF(H71-TODAY()&lt;='Parameter'!$F$3,"Fristnah prüfen","Im Plan"))))))))))</f>
        <v/>
      </c>
      <c r="N71" s="11">
        <f>IF(AND(A71&lt;&gt;"",H71&lt;&gt;"",J71&lt;&gt;"Abgeschlossen"),H71,"")</f>
        <v/>
      </c>
    </row>
    <row r="72">
      <c r="A72" s="9" t="n"/>
      <c r="B72" s="10" t="n"/>
      <c r="C72" s="9" t="n"/>
      <c r="D72" s="9" t="n"/>
      <c r="E72" s="9" t="n"/>
      <c r="F72" s="9" t="n"/>
      <c r="G72" s="6">
        <f>IF(A72="","",IFERROR(VLOOKUP(C72,'Parameter'!$C$3:$D$7,2,FALSE),""))</f>
        <v/>
      </c>
      <c r="H72" s="14">
        <f>IF(OR(A72="",B72="",G72=""),"",B72+G72)</f>
        <v/>
      </c>
      <c r="I72" s="10" t="n"/>
      <c r="J72" s="12" t="n"/>
      <c r="K72" s="6">
        <f>IF(OR(A72="",B72=""),"",IF(AND(J72="Abgeschlossen",I72&lt;&gt;""),MAX(0,I72-B72),MAX(0,TODAY()-B72)))</f>
        <v/>
      </c>
      <c r="L72" s="6">
        <f>IF(OR(A72="",H72="",J72="Abgeschlossen"),"",H72-TODAY())</f>
        <v/>
      </c>
      <c r="M72" s="15">
        <f>IF(A72="","",IF(OR(B72="",C72="",D72="",E72="",F72="",J72=""),"Eingaben prüfen",IF(COUNTIF($A$3:$A$102,A72)&gt;1,"Kennung prüfen",IF(G72="","Anfrageart prüfen",IF(AND(I72&lt;&gt;"",B72&lt;&gt;"",I72&lt;B72),"Datum prüfen",IF(AND(J72="Abgeschlossen",I72=""),"Abschlussdatum prüfen",IF(AND(J72&lt;&gt;"Abgeschlossen",I72&lt;&gt;""),"Status prüfen",IF(J72="Abgeschlossen","Abgeschlossen",IF(H72&lt;TODAY(),"Überfällig prüfen",IF(H72-TODAY()&lt;='Parameter'!$F$3,"Fristnah prüfen","Im Plan"))))))))))</f>
        <v/>
      </c>
      <c r="N72" s="14">
        <f>IF(AND(A72&lt;&gt;"",H72&lt;&gt;"",J72&lt;&gt;"Abgeschlossen"),H72,"")</f>
        <v/>
      </c>
    </row>
    <row r="73">
      <c r="A73" s="9" t="n"/>
      <c r="B73" s="10" t="n"/>
      <c r="C73" s="9" t="n"/>
      <c r="D73" s="9" t="n"/>
      <c r="E73" s="9" t="n"/>
      <c r="F73" s="9" t="n"/>
      <c r="G73" s="4">
        <f>IF(A73="","",IFERROR(VLOOKUP(C73,'Parameter'!$C$3:$D$7,2,FALSE),""))</f>
        <v/>
      </c>
      <c r="H73" s="11">
        <f>IF(OR(A73="",B73="",G73=""),"",B73+G73)</f>
        <v/>
      </c>
      <c r="I73" s="10" t="n"/>
      <c r="J73" s="12" t="n"/>
      <c r="K73" s="4">
        <f>IF(OR(A73="",B73=""),"",IF(AND(J73="Abgeschlossen",I73&lt;&gt;""),MAX(0,I73-B73),MAX(0,TODAY()-B73)))</f>
        <v/>
      </c>
      <c r="L73" s="4">
        <f>IF(OR(A73="",H73="",J73="Abgeschlossen"),"",H73-TODAY())</f>
        <v/>
      </c>
      <c r="M73" s="13">
        <f>IF(A73="","",IF(OR(B73="",C73="",D73="",E73="",F73="",J73=""),"Eingaben prüfen",IF(COUNTIF($A$3:$A$102,A73)&gt;1,"Kennung prüfen",IF(G73="","Anfrageart prüfen",IF(AND(I73&lt;&gt;"",B73&lt;&gt;"",I73&lt;B73),"Datum prüfen",IF(AND(J73="Abgeschlossen",I73=""),"Abschlussdatum prüfen",IF(AND(J73&lt;&gt;"Abgeschlossen",I73&lt;&gt;""),"Status prüfen",IF(J73="Abgeschlossen","Abgeschlossen",IF(H73&lt;TODAY(),"Überfällig prüfen",IF(H73-TODAY()&lt;='Parameter'!$F$3,"Fristnah prüfen","Im Plan"))))))))))</f>
        <v/>
      </c>
      <c r="N73" s="11">
        <f>IF(AND(A73&lt;&gt;"",H73&lt;&gt;"",J73&lt;&gt;"Abgeschlossen"),H73,"")</f>
        <v/>
      </c>
    </row>
    <row r="74">
      <c r="A74" s="9" t="n"/>
      <c r="B74" s="10" t="n"/>
      <c r="C74" s="9" t="n"/>
      <c r="D74" s="9" t="n"/>
      <c r="E74" s="9" t="n"/>
      <c r="F74" s="9" t="n"/>
      <c r="G74" s="6">
        <f>IF(A74="","",IFERROR(VLOOKUP(C74,'Parameter'!$C$3:$D$7,2,FALSE),""))</f>
        <v/>
      </c>
      <c r="H74" s="14">
        <f>IF(OR(A74="",B74="",G74=""),"",B74+G74)</f>
        <v/>
      </c>
      <c r="I74" s="10" t="n"/>
      <c r="J74" s="12" t="n"/>
      <c r="K74" s="6">
        <f>IF(OR(A74="",B74=""),"",IF(AND(J74="Abgeschlossen",I74&lt;&gt;""),MAX(0,I74-B74),MAX(0,TODAY()-B74)))</f>
        <v/>
      </c>
      <c r="L74" s="6">
        <f>IF(OR(A74="",H74="",J74="Abgeschlossen"),"",H74-TODAY())</f>
        <v/>
      </c>
      <c r="M74" s="15">
        <f>IF(A74="","",IF(OR(B74="",C74="",D74="",E74="",F74="",J74=""),"Eingaben prüfen",IF(COUNTIF($A$3:$A$102,A74)&gt;1,"Kennung prüfen",IF(G74="","Anfrageart prüfen",IF(AND(I74&lt;&gt;"",B74&lt;&gt;"",I74&lt;B74),"Datum prüfen",IF(AND(J74="Abgeschlossen",I74=""),"Abschlussdatum prüfen",IF(AND(J74&lt;&gt;"Abgeschlossen",I74&lt;&gt;""),"Status prüfen",IF(J74="Abgeschlossen","Abgeschlossen",IF(H74&lt;TODAY(),"Überfällig prüfen",IF(H74-TODAY()&lt;='Parameter'!$F$3,"Fristnah prüfen","Im Plan"))))))))))</f>
        <v/>
      </c>
      <c r="N74" s="14">
        <f>IF(AND(A74&lt;&gt;"",H74&lt;&gt;"",J74&lt;&gt;"Abgeschlossen"),H74,"")</f>
        <v/>
      </c>
    </row>
    <row r="75">
      <c r="A75" s="9" t="n"/>
      <c r="B75" s="10" t="n"/>
      <c r="C75" s="9" t="n"/>
      <c r="D75" s="9" t="n"/>
      <c r="E75" s="9" t="n"/>
      <c r="F75" s="9" t="n"/>
      <c r="G75" s="4">
        <f>IF(A75="","",IFERROR(VLOOKUP(C75,'Parameter'!$C$3:$D$7,2,FALSE),""))</f>
        <v/>
      </c>
      <c r="H75" s="11">
        <f>IF(OR(A75="",B75="",G75=""),"",B75+G75)</f>
        <v/>
      </c>
      <c r="I75" s="10" t="n"/>
      <c r="J75" s="12" t="n"/>
      <c r="K75" s="4">
        <f>IF(OR(A75="",B75=""),"",IF(AND(J75="Abgeschlossen",I75&lt;&gt;""),MAX(0,I75-B75),MAX(0,TODAY()-B75)))</f>
        <v/>
      </c>
      <c r="L75" s="4">
        <f>IF(OR(A75="",H75="",J75="Abgeschlossen"),"",H75-TODAY())</f>
        <v/>
      </c>
      <c r="M75" s="13">
        <f>IF(A75="","",IF(OR(B75="",C75="",D75="",E75="",F75="",J75=""),"Eingaben prüfen",IF(COUNTIF($A$3:$A$102,A75)&gt;1,"Kennung prüfen",IF(G75="","Anfrageart prüfen",IF(AND(I75&lt;&gt;"",B75&lt;&gt;"",I75&lt;B75),"Datum prüfen",IF(AND(J75="Abgeschlossen",I75=""),"Abschlussdatum prüfen",IF(AND(J75&lt;&gt;"Abgeschlossen",I75&lt;&gt;""),"Status prüfen",IF(J75="Abgeschlossen","Abgeschlossen",IF(H75&lt;TODAY(),"Überfällig prüfen",IF(H75-TODAY()&lt;='Parameter'!$F$3,"Fristnah prüfen","Im Plan"))))))))))</f>
        <v/>
      </c>
      <c r="N75" s="11">
        <f>IF(AND(A75&lt;&gt;"",H75&lt;&gt;"",J75&lt;&gt;"Abgeschlossen"),H75,"")</f>
        <v/>
      </c>
    </row>
    <row r="76">
      <c r="A76" s="9" t="n"/>
      <c r="B76" s="10" t="n"/>
      <c r="C76" s="9" t="n"/>
      <c r="D76" s="9" t="n"/>
      <c r="E76" s="9" t="n"/>
      <c r="F76" s="9" t="n"/>
      <c r="G76" s="6">
        <f>IF(A76="","",IFERROR(VLOOKUP(C76,'Parameter'!$C$3:$D$7,2,FALSE),""))</f>
        <v/>
      </c>
      <c r="H76" s="14">
        <f>IF(OR(A76="",B76="",G76=""),"",B76+G76)</f>
        <v/>
      </c>
      <c r="I76" s="10" t="n"/>
      <c r="J76" s="12" t="n"/>
      <c r="K76" s="6">
        <f>IF(OR(A76="",B76=""),"",IF(AND(J76="Abgeschlossen",I76&lt;&gt;""),MAX(0,I76-B76),MAX(0,TODAY()-B76)))</f>
        <v/>
      </c>
      <c r="L76" s="6">
        <f>IF(OR(A76="",H76="",J76="Abgeschlossen"),"",H76-TODAY())</f>
        <v/>
      </c>
      <c r="M76" s="15">
        <f>IF(A76="","",IF(OR(B76="",C76="",D76="",E76="",F76="",J76=""),"Eingaben prüfen",IF(COUNTIF($A$3:$A$102,A76)&gt;1,"Kennung prüfen",IF(G76="","Anfrageart prüfen",IF(AND(I76&lt;&gt;"",B76&lt;&gt;"",I76&lt;B76),"Datum prüfen",IF(AND(J76="Abgeschlossen",I76=""),"Abschlussdatum prüfen",IF(AND(J76&lt;&gt;"Abgeschlossen",I76&lt;&gt;""),"Status prüfen",IF(J76="Abgeschlossen","Abgeschlossen",IF(H76&lt;TODAY(),"Überfällig prüfen",IF(H76-TODAY()&lt;='Parameter'!$F$3,"Fristnah prüfen","Im Plan"))))))))))</f>
        <v/>
      </c>
      <c r="N76" s="14">
        <f>IF(AND(A76&lt;&gt;"",H76&lt;&gt;"",J76&lt;&gt;"Abgeschlossen"),H76,"")</f>
        <v/>
      </c>
    </row>
    <row r="77">
      <c r="A77" s="9" t="n"/>
      <c r="B77" s="10" t="n"/>
      <c r="C77" s="9" t="n"/>
      <c r="D77" s="9" t="n"/>
      <c r="E77" s="9" t="n"/>
      <c r="F77" s="9" t="n"/>
      <c r="G77" s="4">
        <f>IF(A77="","",IFERROR(VLOOKUP(C77,'Parameter'!$C$3:$D$7,2,FALSE),""))</f>
        <v/>
      </c>
      <c r="H77" s="11">
        <f>IF(OR(A77="",B77="",G77=""),"",B77+G77)</f>
        <v/>
      </c>
      <c r="I77" s="10" t="n"/>
      <c r="J77" s="12" t="n"/>
      <c r="K77" s="4">
        <f>IF(OR(A77="",B77=""),"",IF(AND(J77="Abgeschlossen",I77&lt;&gt;""),MAX(0,I77-B77),MAX(0,TODAY()-B77)))</f>
        <v/>
      </c>
      <c r="L77" s="4">
        <f>IF(OR(A77="",H77="",J77="Abgeschlossen"),"",H77-TODAY())</f>
        <v/>
      </c>
      <c r="M77" s="13">
        <f>IF(A77="","",IF(OR(B77="",C77="",D77="",E77="",F77="",J77=""),"Eingaben prüfen",IF(COUNTIF($A$3:$A$102,A77)&gt;1,"Kennung prüfen",IF(G77="","Anfrageart prüfen",IF(AND(I77&lt;&gt;"",B77&lt;&gt;"",I77&lt;B77),"Datum prüfen",IF(AND(J77="Abgeschlossen",I77=""),"Abschlussdatum prüfen",IF(AND(J77&lt;&gt;"Abgeschlossen",I77&lt;&gt;""),"Status prüfen",IF(J77="Abgeschlossen","Abgeschlossen",IF(H77&lt;TODAY(),"Überfällig prüfen",IF(H77-TODAY()&lt;='Parameter'!$F$3,"Fristnah prüfen","Im Plan"))))))))))</f>
        <v/>
      </c>
      <c r="N77" s="11">
        <f>IF(AND(A77&lt;&gt;"",H77&lt;&gt;"",J77&lt;&gt;"Abgeschlossen"),H77,"")</f>
        <v/>
      </c>
    </row>
    <row r="78">
      <c r="A78" s="9" t="n"/>
      <c r="B78" s="10" t="n"/>
      <c r="C78" s="9" t="n"/>
      <c r="D78" s="9" t="n"/>
      <c r="E78" s="9" t="n"/>
      <c r="F78" s="9" t="n"/>
      <c r="G78" s="6">
        <f>IF(A78="","",IFERROR(VLOOKUP(C78,'Parameter'!$C$3:$D$7,2,FALSE),""))</f>
        <v/>
      </c>
      <c r="H78" s="14">
        <f>IF(OR(A78="",B78="",G78=""),"",B78+G78)</f>
        <v/>
      </c>
      <c r="I78" s="10" t="n"/>
      <c r="J78" s="12" t="n"/>
      <c r="K78" s="6">
        <f>IF(OR(A78="",B78=""),"",IF(AND(J78="Abgeschlossen",I78&lt;&gt;""),MAX(0,I78-B78),MAX(0,TODAY()-B78)))</f>
        <v/>
      </c>
      <c r="L78" s="6">
        <f>IF(OR(A78="",H78="",J78="Abgeschlossen"),"",H78-TODAY())</f>
        <v/>
      </c>
      <c r="M78" s="15">
        <f>IF(A78="","",IF(OR(B78="",C78="",D78="",E78="",F78="",J78=""),"Eingaben prüfen",IF(COUNTIF($A$3:$A$102,A78)&gt;1,"Kennung prüfen",IF(G78="","Anfrageart prüfen",IF(AND(I78&lt;&gt;"",B78&lt;&gt;"",I78&lt;B78),"Datum prüfen",IF(AND(J78="Abgeschlossen",I78=""),"Abschlussdatum prüfen",IF(AND(J78&lt;&gt;"Abgeschlossen",I78&lt;&gt;""),"Status prüfen",IF(J78="Abgeschlossen","Abgeschlossen",IF(H78&lt;TODAY(),"Überfällig prüfen",IF(H78-TODAY()&lt;='Parameter'!$F$3,"Fristnah prüfen","Im Plan"))))))))))</f>
        <v/>
      </c>
      <c r="N78" s="14">
        <f>IF(AND(A78&lt;&gt;"",H78&lt;&gt;"",J78&lt;&gt;"Abgeschlossen"),H78,"")</f>
        <v/>
      </c>
    </row>
    <row r="79">
      <c r="A79" s="9" t="n"/>
      <c r="B79" s="10" t="n"/>
      <c r="C79" s="9" t="n"/>
      <c r="D79" s="9" t="n"/>
      <c r="E79" s="9" t="n"/>
      <c r="F79" s="9" t="n"/>
      <c r="G79" s="4">
        <f>IF(A79="","",IFERROR(VLOOKUP(C79,'Parameter'!$C$3:$D$7,2,FALSE),""))</f>
        <v/>
      </c>
      <c r="H79" s="11">
        <f>IF(OR(A79="",B79="",G79=""),"",B79+G79)</f>
        <v/>
      </c>
      <c r="I79" s="10" t="n"/>
      <c r="J79" s="12" t="n"/>
      <c r="K79" s="4">
        <f>IF(OR(A79="",B79=""),"",IF(AND(J79="Abgeschlossen",I79&lt;&gt;""),MAX(0,I79-B79),MAX(0,TODAY()-B79)))</f>
        <v/>
      </c>
      <c r="L79" s="4">
        <f>IF(OR(A79="",H79="",J79="Abgeschlossen"),"",H79-TODAY())</f>
        <v/>
      </c>
      <c r="M79" s="13">
        <f>IF(A79="","",IF(OR(B79="",C79="",D79="",E79="",F79="",J79=""),"Eingaben prüfen",IF(COUNTIF($A$3:$A$102,A79)&gt;1,"Kennung prüfen",IF(G79="","Anfrageart prüfen",IF(AND(I79&lt;&gt;"",B79&lt;&gt;"",I79&lt;B79),"Datum prüfen",IF(AND(J79="Abgeschlossen",I79=""),"Abschlussdatum prüfen",IF(AND(J79&lt;&gt;"Abgeschlossen",I79&lt;&gt;""),"Status prüfen",IF(J79="Abgeschlossen","Abgeschlossen",IF(H79&lt;TODAY(),"Überfällig prüfen",IF(H79-TODAY()&lt;='Parameter'!$F$3,"Fristnah prüfen","Im Plan"))))))))))</f>
        <v/>
      </c>
      <c r="N79" s="11">
        <f>IF(AND(A79&lt;&gt;"",H79&lt;&gt;"",J79&lt;&gt;"Abgeschlossen"),H79,"")</f>
        <v/>
      </c>
    </row>
    <row r="80">
      <c r="A80" s="9" t="n"/>
      <c r="B80" s="10" t="n"/>
      <c r="C80" s="9" t="n"/>
      <c r="D80" s="9" t="n"/>
      <c r="E80" s="9" t="n"/>
      <c r="F80" s="9" t="n"/>
      <c r="G80" s="6">
        <f>IF(A80="","",IFERROR(VLOOKUP(C80,'Parameter'!$C$3:$D$7,2,FALSE),""))</f>
        <v/>
      </c>
      <c r="H80" s="14">
        <f>IF(OR(A80="",B80="",G80=""),"",B80+G80)</f>
        <v/>
      </c>
      <c r="I80" s="10" t="n"/>
      <c r="J80" s="12" t="n"/>
      <c r="K80" s="6">
        <f>IF(OR(A80="",B80=""),"",IF(AND(J80="Abgeschlossen",I80&lt;&gt;""),MAX(0,I80-B80),MAX(0,TODAY()-B80)))</f>
        <v/>
      </c>
      <c r="L80" s="6">
        <f>IF(OR(A80="",H80="",J80="Abgeschlossen"),"",H80-TODAY())</f>
        <v/>
      </c>
      <c r="M80" s="15">
        <f>IF(A80="","",IF(OR(B80="",C80="",D80="",E80="",F80="",J80=""),"Eingaben prüfen",IF(COUNTIF($A$3:$A$102,A80)&gt;1,"Kennung prüfen",IF(G80="","Anfrageart prüfen",IF(AND(I80&lt;&gt;"",B80&lt;&gt;"",I80&lt;B80),"Datum prüfen",IF(AND(J80="Abgeschlossen",I80=""),"Abschlussdatum prüfen",IF(AND(J80&lt;&gt;"Abgeschlossen",I80&lt;&gt;""),"Status prüfen",IF(J80="Abgeschlossen","Abgeschlossen",IF(H80&lt;TODAY(),"Überfällig prüfen",IF(H80-TODAY()&lt;='Parameter'!$F$3,"Fristnah prüfen","Im Plan"))))))))))</f>
        <v/>
      </c>
      <c r="N80" s="14">
        <f>IF(AND(A80&lt;&gt;"",H80&lt;&gt;"",J80&lt;&gt;"Abgeschlossen"),H80,"")</f>
        <v/>
      </c>
    </row>
    <row r="81">
      <c r="A81" s="9" t="n"/>
      <c r="B81" s="10" t="n"/>
      <c r="C81" s="9" t="n"/>
      <c r="D81" s="9" t="n"/>
      <c r="E81" s="9" t="n"/>
      <c r="F81" s="9" t="n"/>
      <c r="G81" s="4">
        <f>IF(A81="","",IFERROR(VLOOKUP(C81,'Parameter'!$C$3:$D$7,2,FALSE),""))</f>
        <v/>
      </c>
      <c r="H81" s="11">
        <f>IF(OR(A81="",B81="",G81=""),"",B81+G81)</f>
        <v/>
      </c>
      <c r="I81" s="10" t="n"/>
      <c r="J81" s="12" t="n"/>
      <c r="K81" s="4">
        <f>IF(OR(A81="",B81=""),"",IF(AND(J81="Abgeschlossen",I81&lt;&gt;""),MAX(0,I81-B81),MAX(0,TODAY()-B81)))</f>
        <v/>
      </c>
      <c r="L81" s="4">
        <f>IF(OR(A81="",H81="",J81="Abgeschlossen"),"",H81-TODAY())</f>
        <v/>
      </c>
      <c r="M81" s="13">
        <f>IF(A81="","",IF(OR(B81="",C81="",D81="",E81="",F81="",J81=""),"Eingaben prüfen",IF(COUNTIF($A$3:$A$102,A81)&gt;1,"Kennung prüfen",IF(G81="","Anfrageart prüfen",IF(AND(I81&lt;&gt;"",B81&lt;&gt;"",I81&lt;B81),"Datum prüfen",IF(AND(J81="Abgeschlossen",I81=""),"Abschlussdatum prüfen",IF(AND(J81&lt;&gt;"Abgeschlossen",I81&lt;&gt;""),"Status prüfen",IF(J81="Abgeschlossen","Abgeschlossen",IF(H81&lt;TODAY(),"Überfällig prüfen",IF(H81-TODAY()&lt;='Parameter'!$F$3,"Fristnah prüfen","Im Plan"))))))))))</f>
        <v/>
      </c>
      <c r="N81" s="11">
        <f>IF(AND(A81&lt;&gt;"",H81&lt;&gt;"",J81&lt;&gt;"Abgeschlossen"),H81,"")</f>
        <v/>
      </c>
    </row>
    <row r="82">
      <c r="A82" s="9" t="n"/>
      <c r="B82" s="10" t="n"/>
      <c r="C82" s="9" t="n"/>
      <c r="D82" s="9" t="n"/>
      <c r="E82" s="9" t="n"/>
      <c r="F82" s="9" t="n"/>
      <c r="G82" s="6">
        <f>IF(A82="","",IFERROR(VLOOKUP(C82,'Parameter'!$C$3:$D$7,2,FALSE),""))</f>
        <v/>
      </c>
      <c r="H82" s="14">
        <f>IF(OR(A82="",B82="",G82=""),"",B82+G82)</f>
        <v/>
      </c>
      <c r="I82" s="10" t="n"/>
      <c r="J82" s="12" t="n"/>
      <c r="K82" s="6">
        <f>IF(OR(A82="",B82=""),"",IF(AND(J82="Abgeschlossen",I82&lt;&gt;""),MAX(0,I82-B82),MAX(0,TODAY()-B82)))</f>
        <v/>
      </c>
      <c r="L82" s="6">
        <f>IF(OR(A82="",H82="",J82="Abgeschlossen"),"",H82-TODAY())</f>
        <v/>
      </c>
      <c r="M82" s="15">
        <f>IF(A82="","",IF(OR(B82="",C82="",D82="",E82="",F82="",J82=""),"Eingaben prüfen",IF(COUNTIF($A$3:$A$102,A82)&gt;1,"Kennung prüfen",IF(G82="","Anfrageart prüfen",IF(AND(I82&lt;&gt;"",B82&lt;&gt;"",I82&lt;B82),"Datum prüfen",IF(AND(J82="Abgeschlossen",I82=""),"Abschlussdatum prüfen",IF(AND(J82&lt;&gt;"Abgeschlossen",I82&lt;&gt;""),"Status prüfen",IF(J82="Abgeschlossen","Abgeschlossen",IF(H82&lt;TODAY(),"Überfällig prüfen",IF(H82-TODAY()&lt;='Parameter'!$F$3,"Fristnah prüfen","Im Plan"))))))))))</f>
        <v/>
      </c>
      <c r="N82" s="14">
        <f>IF(AND(A82&lt;&gt;"",H82&lt;&gt;"",J82&lt;&gt;"Abgeschlossen"),H82,"")</f>
        <v/>
      </c>
    </row>
    <row r="83">
      <c r="A83" s="9" t="n"/>
      <c r="B83" s="10" t="n"/>
      <c r="C83" s="9" t="n"/>
      <c r="D83" s="9" t="n"/>
      <c r="E83" s="9" t="n"/>
      <c r="F83" s="9" t="n"/>
      <c r="G83" s="4">
        <f>IF(A83="","",IFERROR(VLOOKUP(C83,'Parameter'!$C$3:$D$7,2,FALSE),""))</f>
        <v/>
      </c>
      <c r="H83" s="11">
        <f>IF(OR(A83="",B83="",G83=""),"",B83+G83)</f>
        <v/>
      </c>
      <c r="I83" s="10" t="n"/>
      <c r="J83" s="12" t="n"/>
      <c r="K83" s="4">
        <f>IF(OR(A83="",B83=""),"",IF(AND(J83="Abgeschlossen",I83&lt;&gt;""),MAX(0,I83-B83),MAX(0,TODAY()-B83)))</f>
        <v/>
      </c>
      <c r="L83" s="4">
        <f>IF(OR(A83="",H83="",J83="Abgeschlossen"),"",H83-TODAY())</f>
        <v/>
      </c>
      <c r="M83" s="13">
        <f>IF(A83="","",IF(OR(B83="",C83="",D83="",E83="",F83="",J83=""),"Eingaben prüfen",IF(COUNTIF($A$3:$A$102,A83)&gt;1,"Kennung prüfen",IF(G83="","Anfrageart prüfen",IF(AND(I83&lt;&gt;"",B83&lt;&gt;"",I83&lt;B83),"Datum prüfen",IF(AND(J83="Abgeschlossen",I83=""),"Abschlussdatum prüfen",IF(AND(J83&lt;&gt;"Abgeschlossen",I83&lt;&gt;""),"Status prüfen",IF(J83="Abgeschlossen","Abgeschlossen",IF(H83&lt;TODAY(),"Überfällig prüfen",IF(H83-TODAY()&lt;='Parameter'!$F$3,"Fristnah prüfen","Im Plan"))))))))))</f>
        <v/>
      </c>
      <c r="N83" s="11">
        <f>IF(AND(A83&lt;&gt;"",H83&lt;&gt;"",J83&lt;&gt;"Abgeschlossen"),H83,"")</f>
        <v/>
      </c>
    </row>
    <row r="84">
      <c r="A84" s="9" t="n"/>
      <c r="B84" s="10" t="n"/>
      <c r="C84" s="9" t="n"/>
      <c r="D84" s="9" t="n"/>
      <c r="E84" s="9" t="n"/>
      <c r="F84" s="9" t="n"/>
      <c r="G84" s="6">
        <f>IF(A84="","",IFERROR(VLOOKUP(C84,'Parameter'!$C$3:$D$7,2,FALSE),""))</f>
        <v/>
      </c>
      <c r="H84" s="14">
        <f>IF(OR(A84="",B84="",G84=""),"",B84+G84)</f>
        <v/>
      </c>
      <c r="I84" s="10" t="n"/>
      <c r="J84" s="12" t="n"/>
      <c r="K84" s="6">
        <f>IF(OR(A84="",B84=""),"",IF(AND(J84="Abgeschlossen",I84&lt;&gt;""),MAX(0,I84-B84),MAX(0,TODAY()-B84)))</f>
        <v/>
      </c>
      <c r="L84" s="6">
        <f>IF(OR(A84="",H84="",J84="Abgeschlossen"),"",H84-TODAY())</f>
        <v/>
      </c>
      <c r="M84" s="15">
        <f>IF(A84="","",IF(OR(B84="",C84="",D84="",E84="",F84="",J84=""),"Eingaben prüfen",IF(COUNTIF($A$3:$A$102,A84)&gt;1,"Kennung prüfen",IF(G84="","Anfrageart prüfen",IF(AND(I84&lt;&gt;"",B84&lt;&gt;"",I84&lt;B84),"Datum prüfen",IF(AND(J84="Abgeschlossen",I84=""),"Abschlussdatum prüfen",IF(AND(J84&lt;&gt;"Abgeschlossen",I84&lt;&gt;""),"Status prüfen",IF(J84="Abgeschlossen","Abgeschlossen",IF(H84&lt;TODAY(),"Überfällig prüfen",IF(H84-TODAY()&lt;='Parameter'!$F$3,"Fristnah prüfen","Im Plan"))))))))))</f>
        <v/>
      </c>
      <c r="N84" s="14">
        <f>IF(AND(A84&lt;&gt;"",H84&lt;&gt;"",J84&lt;&gt;"Abgeschlossen"),H84,"")</f>
        <v/>
      </c>
    </row>
    <row r="85">
      <c r="A85" s="9" t="n"/>
      <c r="B85" s="10" t="n"/>
      <c r="C85" s="9" t="n"/>
      <c r="D85" s="9" t="n"/>
      <c r="E85" s="9" t="n"/>
      <c r="F85" s="9" t="n"/>
      <c r="G85" s="4">
        <f>IF(A85="","",IFERROR(VLOOKUP(C85,'Parameter'!$C$3:$D$7,2,FALSE),""))</f>
        <v/>
      </c>
      <c r="H85" s="11">
        <f>IF(OR(A85="",B85="",G85=""),"",B85+G85)</f>
        <v/>
      </c>
      <c r="I85" s="10" t="n"/>
      <c r="J85" s="12" t="n"/>
      <c r="K85" s="4">
        <f>IF(OR(A85="",B85=""),"",IF(AND(J85="Abgeschlossen",I85&lt;&gt;""),MAX(0,I85-B85),MAX(0,TODAY()-B85)))</f>
        <v/>
      </c>
      <c r="L85" s="4">
        <f>IF(OR(A85="",H85="",J85="Abgeschlossen"),"",H85-TODAY())</f>
        <v/>
      </c>
      <c r="M85" s="13">
        <f>IF(A85="","",IF(OR(B85="",C85="",D85="",E85="",F85="",J85=""),"Eingaben prüfen",IF(COUNTIF($A$3:$A$102,A85)&gt;1,"Kennung prüfen",IF(G85="","Anfrageart prüfen",IF(AND(I85&lt;&gt;"",B85&lt;&gt;"",I85&lt;B85),"Datum prüfen",IF(AND(J85="Abgeschlossen",I85=""),"Abschlussdatum prüfen",IF(AND(J85&lt;&gt;"Abgeschlossen",I85&lt;&gt;""),"Status prüfen",IF(J85="Abgeschlossen","Abgeschlossen",IF(H85&lt;TODAY(),"Überfällig prüfen",IF(H85-TODAY()&lt;='Parameter'!$F$3,"Fristnah prüfen","Im Plan"))))))))))</f>
        <v/>
      </c>
      <c r="N85" s="11">
        <f>IF(AND(A85&lt;&gt;"",H85&lt;&gt;"",J85&lt;&gt;"Abgeschlossen"),H85,"")</f>
        <v/>
      </c>
    </row>
    <row r="86">
      <c r="A86" s="9" t="n"/>
      <c r="B86" s="10" t="n"/>
      <c r="C86" s="9" t="n"/>
      <c r="D86" s="9" t="n"/>
      <c r="E86" s="9" t="n"/>
      <c r="F86" s="9" t="n"/>
      <c r="G86" s="6">
        <f>IF(A86="","",IFERROR(VLOOKUP(C86,'Parameter'!$C$3:$D$7,2,FALSE),""))</f>
        <v/>
      </c>
      <c r="H86" s="14">
        <f>IF(OR(A86="",B86="",G86=""),"",B86+G86)</f>
        <v/>
      </c>
      <c r="I86" s="10" t="n"/>
      <c r="J86" s="12" t="n"/>
      <c r="K86" s="6">
        <f>IF(OR(A86="",B86=""),"",IF(AND(J86="Abgeschlossen",I86&lt;&gt;""),MAX(0,I86-B86),MAX(0,TODAY()-B86)))</f>
        <v/>
      </c>
      <c r="L86" s="6">
        <f>IF(OR(A86="",H86="",J86="Abgeschlossen"),"",H86-TODAY())</f>
        <v/>
      </c>
      <c r="M86" s="15">
        <f>IF(A86="","",IF(OR(B86="",C86="",D86="",E86="",F86="",J86=""),"Eingaben prüfen",IF(COUNTIF($A$3:$A$102,A86)&gt;1,"Kennung prüfen",IF(G86="","Anfrageart prüfen",IF(AND(I86&lt;&gt;"",B86&lt;&gt;"",I86&lt;B86),"Datum prüfen",IF(AND(J86="Abgeschlossen",I86=""),"Abschlussdatum prüfen",IF(AND(J86&lt;&gt;"Abgeschlossen",I86&lt;&gt;""),"Status prüfen",IF(J86="Abgeschlossen","Abgeschlossen",IF(H86&lt;TODAY(),"Überfällig prüfen",IF(H86-TODAY()&lt;='Parameter'!$F$3,"Fristnah prüfen","Im Plan"))))))))))</f>
        <v/>
      </c>
      <c r="N86" s="14">
        <f>IF(AND(A86&lt;&gt;"",H86&lt;&gt;"",J86&lt;&gt;"Abgeschlossen"),H86,"")</f>
        <v/>
      </c>
    </row>
    <row r="87">
      <c r="A87" s="9" t="n"/>
      <c r="B87" s="10" t="n"/>
      <c r="C87" s="9" t="n"/>
      <c r="D87" s="9" t="n"/>
      <c r="E87" s="9" t="n"/>
      <c r="F87" s="9" t="n"/>
      <c r="G87" s="4">
        <f>IF(A87="","",IFERROR(VLOOKUP(C87,'Parameter'!$C$3:$D$7,2,FALSE),""))</f>
        <v/>
      </c>
      <c r="H87" s="11">
        <f>IF(OR(A87="",B87="",G87=""),"",B87+G87)</f>
        <v/>
      </c>
      <c r="I87" s="10" t="n"/>
      <c r="J87" s="12" t="n"/>
      <c r="K87" s="4">
        <f>IF(OR(A87="",B87=""),"",IF(AND(J87="Abgeschlossen",I87&lt;&gt;""),MAX(0,I87-B87),MAX(0,TODAY()-B87)))</f>
        <v/>
      </c>
      <c r="L87" s="4">
        <f>IF(OR(A87="",H87="",J87="Abgeschlossen"),"",H87-TODAY())</f>
        <v/>
      </c>
      <c r="M87" s="13">
        <f>IF(A87="","",IF(OR(B87="",C87="",D87="",E87="",F87="",J87=""),"Eingaben prüfen",IF(COUNTIF($A$3:$A$102,A87)&gt;1,"Kennung prüfen",IF(G87="","Anfrageart prüfen",IF(AND(I87&lt;&gt;"",B87&lt;&gt;"",I87&lt;B87),"Datum prüfen",IF(AND(J87="Abgeschlossen",I87=""),"Abschlussdatum prüfen",IF(AND(J87&lt;&gt;"Abgeschlossen",I87&lt;&gt;""),"Status prüfen",IF(J87="Abgeschlossen","Abgeschlossen",IF(H87&lt;TODAY(),"Überfällig prüfen",IF(H87-TODAY()&lt;='Parameter'!$F$3,"Fristnah prüfen","Im Plan"))))))))))</f>
        <v/>
      </c>
      <c r="N87" s="11">
        <f>IF(AND(A87&lt;&gt;"",H87&lt;&gt;"",J87&lt;&gt;"Abgeschlossen"),H87,"")</f>
        <v/>
      </c>
    </row>
    <row r="88">
      <c r="A88" s="9" t="n"/>
      <c r="B88" s="10" t="n"/>
      <c r="C88" s="9" t="n"/>
      <c r="D88" s="9" t="n"/>
      <c r="E88" s="9" t="n"/>
      <c r="F88" s="9" t="n"/>
      <c r="G88" s="6">
        <f>IF(A88="","",IFERROR(VLOOKUP(C88,'Parameter'!$C$3:$D$7,2,FALSE),""))</f>
        <v/>
      </c>
      <c r="H88" s="14">
        <f>IF(OR(A88="",B88="",G88=""),"",B88+G88)</f>
        <v/>
      </c>
      <c r="I88" s="10" t="n"/>
      <c r="J88" s="12" t="n"/>
      <c r="K88" s="6">
        <f>IF(OR(A88="",B88=""),"",IF(AND(J88="Abgeschlossen",I88&lt;&gt;""),MAX(0,I88-B88),MAX(0,TODAY()-B88)))</f>
        <v/>
      </c>
      <c r="L88" s="6">
        <f>IF(OR(A88="",H88="",J88="Abgeschlossen"),"",H88-TODAY())</f>
        <v/>
      </c>
      <c r="M88" s="15">
        <f>IF(A88="","",IF(OR(B88="",C88="",D88="",E88="",F88="",J88=""),"Eingaben prüfen",IF(COUNTIF($A$3:$A$102,A88)&gt;1,"Kennung prüfen",IF(G88="","Anfrageart prüfen",IF(AND(I88&lt;&gt;"",B88&lt;&gt;"",I88&lt;B88),"Datum prüfen",IF(AND(J88="Abgeschlossen",I88=""),"Abschlussdatum prüfen",IF(AND(J88&lt;&gt;"Abgeschlossen",I88&lt;&gt;""),"Status prüfen",IF(J88="Abgeschlossen","Abgeschlossen",IF(H88&lt;TODAY(),"Überfällig prüfen",IF(H88-TODAY()&lt;='Parameter'!$F$3,"Fristnah prüfen","Im Plan"))))))))))</f>
        <v/>
      </c>
      <c r="N88" s="14">
        <f>IF(AND(A88&lt;&gt;"",H88&lt;&gt;"",J88&lt;&gt;"Abgeschlossen"),H88,"")</f>
        <v/>
      </c>
    </row>
    <row r="89">
      <c r="A89" s="9" t="n"/>
      <c r="B89" s="10" t="n"/>
      <c r="C89" s="9" t="n"/>
      <c r="D89" s="9" t="n"/>
      <c r="E89" s="9" t="n"/>
      <c r="F89" s="9" t="n"/>
      <c r="G89" s="4">
        <f>IF(A89="","",IFERROR(VLOOKUP(C89,'Parameter'!$C$3:$D$7,2,FALSE),""))</f>
        <v/>
      </c>
      <c r="H89" s="11">
        <f>IF(OR(A89="",B89="",G89=""),"",B89+G89)</f>
        <v/>
      </c>
      <c r="I89" s="10" t="n"/>
      <c r="J89" s="12" t="n"/>
      <c r="K89" s="4">
        <f>IF(OR(A89="",B89=""),"",IF(AND(J89="Abgeschlossen",I89&lt;&gt;""),MAX(0,I89-B89),MAX(0,TODAY()-B89)))</f>
        <v/>
      </c>
      <c r="L89" s="4">
        <f>IF(OR(A89="",H89="",J89="Abgeschlossen"),"",H89-TODAY())</f>
        <v/>
      </c>
      <c r="M89" s="13">
        <f>IF(A89="","",IF(OR(B89="",C89="",D89="",E89="",F89="",J89=""),"Eingaben prüfen",IF(COUNTIF($A$3:$A$102,A89)&gt;1,"Kennung prüfen",IF(G89="","Anfrageart prüfen",IF(AND(I89&lt;&gt;"",B89&lt;&gt;"",I89&lt;B89),"Datum prüfen",IF(AND(J89="Abgeschlossen",I89=""),"Abschlussdatum prüfen",IF(AND(J89&lt;&gt;"Abgeschlossen",I89&lt;&gt;""),"Status prüfen",IF(J89="Abgeschlossen","Abgeschlossen",IF(H89&lt;TODAY(),"Überfällig prüfen",IF(H89-TODAY()&lt;='Parameter'!$F$3,"Fristnah prüfen","Im Plan"))))))))))</f>
        <v/>
      </c>
      <c r="N89" s="11">
        <f>IF(AND(A89&lt;&gt;"",H89&lt;&gt;"",J89&lt;&gt;"Abgeschlossen"),H89,"")</f>
        <v/>
      </c>
    </row>
    <row r="90">
      <c r="A90" s="9" t="n"/>
      <c r="B90" s="10" t="n"/>
      <c r="C90" s="9" t="n"/>
      <c r="D90" s="9" t="n"/>
      <c r="E90" s="9" t="n"/>
      <c r="F90" s="9" t="n"/>
      <c r="G90" s="6">
        <f>IF(A90="","",IFERROR(VLOOKUP(C90,'Parameter'!$C$3:$D$7,2,FALSE),""))</f>
        <v/>
      </c>
      <c r="H90" s="14">
        <f>IF(OR(A90="",B90="",G90=""),"",B90+G90)</f>
        <v/>
      </c>
      <c r="I90" s="10" t="n"/>
      <c r="J90" s="12" t="n"/>
      <c r="K90" s="6">
        <f>IF(OR(A90="",B90=""),"",IF(AND(J90="Abgeschlossen",I90&lt;&gt;""),MAX(0,I90-B90),MAX(0,TODAY()-B90)))</f>
        <v/>
      </c>
      <c r="L90" s="6">
        <f>IF(OR(A90="",H90="",J90="Abgeschlossen"),"",H90-TODAY())</f>
        <v/>
      </c>
      <c r="M90" s="15">
        <f>IF(A90="","",IF(OR(B90="",C90="",D90="",E90="",F90="",J90=""),"Eingaben prüfen",IF(COUNTIF($A$3:$A$102,A90)&gt;1,"Kennung prüfen",IF(G90="","Anfrageart prüfen",IF(AND(I90&lt;&gt;"",B90&lt;&gt;"",I90&lt;B90),"Datum prüfen",IF(AND(J90="Abgeschlossen",I90=""),"Abschlussdatum prüfen",IF(AND(J90&lt;&gt;"Abgeschlossen",I90&lt;&gt;""),"Status prüfen",IF(J90="Abgeschlossen","Abgeschlossen",IF(H90&lt;TODAY(),"Überfällig prüfen",IF(H90-TODAY()&lt;='Parameter'!$F$3,"Fristnah prüfen","Im Plan"))))))))))</f>
        <v/>
      </c>
      <c r="N90" s="14">
        <f>IF(AND(A90&lt;&gt;"",H90&lt;&gt;"",J90&lt;&gt;"Abgeschlossen"),H90,"")</f>
        <v/>
      </c>
    </row>
    <row r="91">
      <c r="A91" s="9" t="n"/>
      <c r="B91" s="10" t="n"/>
      <c r="C91" s="9" t="n"/>
      <c r="D91" s="9" t="n"/>
      <c r="E91" s="9" t="n"/>
      <c r="F91" s="9" t="n"/>
      <c r="G91" s="4">
        <f>IF(A91="","",IFERROR(VLOOKUP(C91,'Parameter'!$C$3:$D$7,2,FALSE),""))</f>
        <v/>
      </c>
      <c r="H91" s="11">
        <f>IF(OR(A91="",B91="",G91=""),"",B91+G91)</f>
        <v/>
      </c>
      <c r="I91" s="10" t="n"/>
      <c r="J91" s="12" t="n"/>
      <c r="K91" s="4">
        <f>IF(OR(A91="",B91=""),"",IF(AND(J91="Abgeschlossen",I91&lt;&gt;""),MAX(0,I91-B91),MAX(0,TODAY()-B91)))</f>
        <v/>
      </c>
      <c r="L91" s="4">
        <f>IF(OR(A91="",H91="",J91="Abgeschlossen"),"",H91-TODAY())</f>
        <v/>
      </c>
      <c r="M91" s="13">
        <f>IF(A91="","",IF(OR(B91="",C91="",D91="",E91="",F91="",J91=""),"Eingaben prüfen",IF(COUNTIF($A$3:$A$102,A91)&gt;1,"Kennung prüfen",IF(G91="","Anfrageart prüfen",IF(AND(I91&lt;&gt;"",B91&lt;&gt;"",I91&lt;B91),"Datum prüfen",IF(AND(J91="Abgeschlossen",I91=""),"Abschlussdatum prüfen",IF(AND(J91&lt;&gt;"Abgeschlossen",I91&lt;&gt;""),"Status prüfen",IF(J91="Abgeschlossen","Abgeschlossen",IF(H91&lt;TODAY(),"Überfällig prüfen",IF(H91-TODAY()&lt;='Parameter'!$F$3,"Fristnah prüfen","Im Plan"))))))))))</f>
        <v/>
      </c>
      <c r="N91" s="11">
        <f>IF(AND(A91&lt;&gt;"",H91&lt;&gt;"",J91&lt;&gt;"Abgeschlossen"),H91,"")</f>
        <v/>
      </c>
    </row>
    <row r="92">
      <c r="A92" s="9" t="n"/>
      <c r="B92" s="10" t="n"/>
      <c r="C92" s="9" t="n"/>
      <c r="D92" s="9" t="n"/>
      <c r="E92" s="9" t="n"/>
      <c r="F92" s="9" t="n"/>
      <c r="G92" s="6">
        <f>IF(A92="","",IFERROR(VLOOKUP(C92,'Parameter'!$C$3:$D$7,2,FALSE),""))</f>
        <v/>
      </c>
      <c r="H92" s="14">
        <f>IF(OR(A92="",B92="",G92=""),"",B92+G92)</f>
        <v/>
      </c>
      <c r="I92" s="10" t="n"/>
      <c r="J92" s="12" t="n"/>
      <c r="K92" s="6">
        <f>IF(OR(A92="",B92=""),"",IF(AND(J92="Abgeschlossen",I92&lt;&gt;""),MAX(0,I92-B92),MAX(0,TODAY()-B92)))</f>
        <v/>
      </c>
      <c r="L92" s="6">
        <f>IF(OR(A92="",H92="",J92="Abgeschlossen"),"",H92-TODAY())</f>
        <v/>
      </c>
      <c r="M92" s="15">
        <f>IF(A92="","",IF(OR(B92="",C92="",D92="",E92="",F92="",J92=""),"Eingaben prüfen",IF(COUNTIF($A$3:$A$102,A92)&gt;1,"Kennung prüfen",IF(G92="","Anfrageart prüfen",IF(AND(I92&lt;&gt;"",B92&lt;&gt;"",I92&lt;B92),"Datum prüfen",IF(AND(J92="Abgeschlossen",I92=""),"Abschlussdatum prüfen",IF(AND(J92&lt;&gt;"Abgeschlossen",I92&lt;&gt;""),"Status prüfen",IF(J92="Abgeschlossen","Abgeschlossen",IF(H92&lt;TODAY(),"Überfällig prüfen",IF(H92-TODAY()&lt;='Parameter'!$F$3,"Fristnah prüfen","Im Plan"))))))))))</f>
        <v/>
      </c>
      <c r="N92" s="14">
        <f>IF(AND(A92&lt;&gt;"",H92&lt;&gt;"",J92&lt;&gt;"Abgeschlossen"),H92,"")</f>
        <v/>
      </c>
    </row>
    <row r="93">
      <c r="A93" s="9" t="n"/>
      <c r="B93" s="10" t="n"/>
      <c r="C93" s="9" t="n"/>
      <c r="D93" s="9" t="n"/>
      <c r="E93" s="9" t="n"/>
      <c r="F93" s="9" t="n"/>
      <c r="G93" s="4">
        <f>IF(A93="","",IFERROR(VLOOKUP(C93,'Parameter'!$C$3:$D$7,2,FALSE),""))</f>
        <v/>
      </c>
      <c r="H93" s="11">
        <f>IF(OR(A93="",B93="",G93=""),"",B93+G93)</f>
        <v/>
      </c>
      <c r="I93" s="10" t="n"/>
      <c r="J93" s="12" t="n"/>
      <c r="K93" s="4">
        <f>IF(OR(A93="",B93=""),"",IF(AND(J93="Abgeschlossen",I93&lt;&gt;""),MAX(0,I93-B93),MAX(0,TODAY()-B93)))</f>
        <v/>
      </c>
      <c r="L93" s="4">
        <f>IF(OR(A93="",H93="",J93="Abgeschlossen"),"",H93-TODAY())</f>
        <v/>
      </c>
      <c r="M93" s="13">
        <f>IF(A93="","",IF(OR(B93="",C93="",D93="",E93="",F93="",J93=""),"Eingaben prüfen",IF(COUNTIF($A$3:$A$102,A93)&gt;1,"Kennung prüfen",IF(G93="","Anfrageart prüfen",IF(AND(I93&lt;&gt;"",B93&lt;&gt;"",I93&lt;B93),"Datum prüfen",IF(AND(J93="Abgeschlossen",I93=""),"Abschlussdatum prüfen",IF(AND(J93&lt;&gt;"Abgeschlossen",I93&lt;&gt;""),"Status prüfen",IF(J93="Abgeschlossen","Abgeschlossen",IF(H93&lt;TODAY(),"Überfällig prüfen",IF(H93-TODAY()&lt;='Parameter'!$F$3,"Fristnah prüfen","Im Plan"))))))))))</f>
        <v/>
      </c>
      <c r="N93" s="11">
        <f>IF(AND(A93&lt;&gt;"",H93&lt;&gt;"",J93&lt;&gt;"Abgeschlossen"),H93,"")</f>
        <v/>
      </c>
    </row>
    <row r="94">
      <c r="A94" s="9" t="n"/>
      <c r="B94" s="10" t="n"/>
      <c r="C94" s="9" t="n"/>
      <c r="D94" s="9" t="n"/>
      <c r="E94" s="9" t="n"/>
      <c r="F94" s="9" t="n"/>
      <c r="G94" s="6">
        <f>IF(A94="","",IFERROR(VLOOKUP(C94,'Parameter'!$C$3:$D$7,2,FALSE),""))</f>
        <v/>
      </c>
      <c r="H94" s="14">
        <f>IF(OR(A94="",B94="",G94=""),"",B94+G94)</f>
        <v/>
      </c>
      <c r="I94" s="10" t="n"/>
      <c r="J94" s="12" t="n"/>
      <c r="K94" s="6">
        <f>IF(OR(A94="",B94=""),"",IF(AND(J94="Abgeschlossen",I94&lt;&gt;""),MAX(0,I94-B94),MAX(0,TODAY()-B94)))</f>
        <v/>
      </c>
      <c r="L94" s="6">
        <f>IF(OR(A94="",H94="",J94="Abgeschlossen"),"",H94-TODAY())</f>
        <v/>
      </c>
      <c r="M94" s="15">
        <f>IF(A94="","",IF(OR(B94="",C94="",D94="",E94="",F94="",J94=""),"Eingaben prüfen",IF(COUNTIF($A$3:$A$102,A94)&gt;1,"Kennung prüfen",IF(G94="","Anfrageart prüfen",IF(AND(I94&lt;&gt;"",B94&lt;&gt;"",I94&lt;B94),"Datum prüfen",IF(AND(J94="Abgeschlossen",I94=""),"Abschlussdatum prüfen",IF(AND(J94&lt;&gt;"Abgeschlossen",I94&lt;&gt;""),"Status prüfen",IF(J94="Abgeschlossen","Abgeschlossen",IF(H94&lt;TODAY(),"Überfällig prüfen",IF(H94-TODAY()&lt;='Parameter'!$F$3,"Fristnah prüfen","Im Plan"))))))))))</f>
        <v/>
      </c>
      <c r="N94" s="14">
        <f>IF(AND(A94&lt;&gt;"",H94&lt;&gt;"",J94&lt;&gt;"Abgeschlossen"),H94,"")</f>
        <v/>
      </c>
    </row>
    <row r="95">
      <c r="A95" s="9" t="n"/>
      <c r="B95" s="10" t="n"/>
      <c r="C95" s="9" t="n"/>
      <c r="D95" s="9" t="n"/>
      <c r="E95" s="9" t="n"/>
      <c r="F95" s="9" t="n"/>
      <c r="G95" s="4">
        <f>IF(A95="","",IFERROR(VLOOKUP(C95,'Parameter'!$C$3:$D$7,2,FALSE),""))</f>
        <v/>
      </c>
      <c r="H95" s="11">
        <f>IF(OR(A95="",B95="",G95=""),"",B95+G95)</f>
        <v/>
      </c>
      <c r="I95" s="10" t="n"/>
      <c r="J95" s="12" t="n"/>
      <c r="K95" s="4">
        <f>IF(OR(A95="",B95=""),"",IF(AND(J95="Abgeschlossen",I95&lt;&gt;""),MAX(0,I95-B95),MAX(0,TODAY()-B95)))</f>
        <v/>
      </c>
      <c r="L95" s="4">
        <f>IF(OR(A95="",H95="",J95="Abgeschlossen"),"",H95-TODAY())</f>
        <v/>
      </c>
      <c r="M95" s="13">
        <f>IF(A95="","",IF(OR(B95="",C95="",D95="",E95="",F95="",J95=""),"Eingaben prüfen",IF(COUNTIF($A$3:$A$102,A95)&gt;1,"Kennung prüfen",IF(G95="","Anfrageart prüfen",IF(AND(I95&lt;&gt;"",B95&lt;&gt;"",I95&lt;B95),"Datum prüfen",IF(AND(J95="Abgeschlossen",I95=""),"Abschlussdatum prüfen",IF(AND(J95&lt;&gt;"Abgeschlossen",I95&lt;&gt;""),"Status prüfen",IF(J95="Abgeschlossen","Abgeschlossen",IF(H95&lt;TODAY(),"Überfällig prüfen",IF(H95-TODAY()&lt;='Parameter'!$F$3,"Fristnah prüfen","Im Plan"))))))))))</f>
        <v/>
      </c>
      <c r="N95" s="11">
        <f>IF(AND(A95&lt;&gt;"",H95&lt;&gt;"",J95&lt;&gt;"Abgeschlossen"),H95,"")</f>
        <v/>
      </c>
    </row>
    <row r="96">
      <c r="A96" s="9" t="n"/>
      <c r="B96" s="10" t="n"/>
      <c r="C96" s="9" t="n"/>
      <c r="D96" s="9" t="n"/>
      <c r="E96" s="9" t="n"/>
      <c r="F96" s="9" t="n"/>
      <c r="G96" s="6">
        <f>IF(A96="","",IFERROR(VLOOKUP(C96,'Parameter'!$C$3:$D$7,2,FALSE),""))</f>
        <v/>
      </c>
      <c r="H96" s="14">
        <f>IF(OR(A96="",B96="",G96=""),"",B96+G96)</f>
        <v/>
      </c>
      <c r="I96" s="10" t="n"/>
      <c r="J96" s="12" t="n"/>
      <c r="K96" s="6">
        <f>IF(OR(A96="",B96=""),"",IF(AND(J96="Abgeschlossen",I96&lt;&gt;""),MAX(0,I96-B96),MAX(0,TODAY()-B96)))</f>
        <v/>
      </c>
      <c r="L96" s="6">
        <f>IF(OR(A96="",H96="",J96="Abgeschlossen"),"",H96-TODAY())</f>
        <v/>
      </c>
      <c r="M96" s="15">
        <f>IF(A96="","",IF(OR(B96="",C96="",D96="",E96="",F96="",J96=""),"Eingaben prüfen",IF(COUNTIF($A$3:$A$102,A96)&gt;1,"Kennung prüfen",IF(G96="","Anfrageart prüfen",IF(AND(I96&lt;&gt;"",B96&lt;&gt;"",I96&lt;B96),"Datum prüfen",IF(AND(J96="Abgeschlossen",I96=""),"Abschlussdatum prüfen",IF(AND(J96&lt;&gt;"Abgeschlossen",I96&lt;&gt;""),"Status prüfen",IF(J96="Abgeschlossen","Abgeschlossen",IF(H96&lt;TODAY(),"Überfällig prüfen",IF(H96-TODAY()&lt;='Parameter'!$F$3,"Fristnah prüfen","Im Plan"))))))))))</f>
        <v/>
      </c>
      <c r="N96" s="14">
        <f>IF(AND(A96&lt;&gt;"",H96&lt;&gt;"",J96&lt;&gt;"Abgeschlossen"),H96,"")</f>
        <v/>
      </c>
    </row>
    <row r="97">
      <c r="A97" s="9" t="n"/>
      <c r="B97" s="10" t="n"/>
      <c r="C97" s="9" t="n"/>
      <c r="D97" s="9" t="n"/>
      <c r="E97" s="9" t="n"/>
      <c r="F97" s="9" t="n"/>
      <c r="G97" s="4">
        <f>IF(A97="","",IFERROR(VLOOKUP(C97,'Parameter'!$C$3:$D$7,2,FALSE),""))</f>
        <v/>
      </c>
      <c r="H97" s="11">
        <f>IF(OR(A97="",B97="",G97=""),"",B97+G97)</f>
        <v/>
      </c>
      <c r="I97" s="10" t="n"/>
      <c r="J97" s="12" t="n"/>
      <c r="K97" s="4">
        <f>IF(OR(A97="",B97=""),"",IF(AND(J97="Abgeschlossen",I97&lt;&gt;""),MAX(0,I97-B97),MAX(0,TODAY()-B97)))</f>
        <v/>
      </c>
      <c r="L97" s="4">
        <f>IF(OR(A97="",H97="",J97="Abgeschlossen"),"",H97-TODAY())</f>
        <v/>
      </c>
      <c r="M97" s="13">
        <f>IF(A97="","",IF(OR(B97="",C97="",D97="",E97="",F97="",J97=""),"Eingaben prüfen",IF(COUNTIF($A$3:$A$102,A97)&gt;1,"Kennung prüfen",IF(G97="","Anfrageart prüfen",IF(AND(I97&lt;&gt;"",B97&lt;&gt;"",I97&lt;B97),"Datum prüfen",IF(AND(J97="Abgeschlossen",I97=""),"Abschlussdatum prüfen",IF(AND(J97&lt;&gt;"Abgeschlossen",I97&lt;&gt;""),"Status prüfen",IF(J97="Abgeschlossen","Abgeschlossen",IF(H97&lt;TODAY(),"Überfällig prüfen",IF(H97-TODAY()&lt;='Parameter'!$F$3,"Fristnah prüfen","Im Plan"))))))))))</f>
        <v/>
      </c>
      <c r="N97" s="11">
        <f>IF(AND(A97&lt;&gt;"",H97&lt;&gt;"",J97&lt;&gt;"Abgeschlossen"),H97,"")</f>
        <v/>
      </c>
    </row>
    <row r="98">
      <c r="A98" s="9" t="n"/>
      <c r="B98" s="10" t="n"/>
      <c r="C98" s="9" t="n"/>
      <c r="D98" s="9" t="n"/>
      <c r="E98" s="9" t="n"/>
      <c r="F98" s="9" t="n"/>
      <c r="G98" s="6">
        <f>IF(A98="","",IFERROR(VLOOKUP(C98,'Parameter'!$C$3:$D$7,2,FALSE),""))</f>
        <v/>
      </c>
      <c r="H98" s="14">
        <f>IF(OR(A98="",B98="",G98=""),"",B98+G98)</f>
        <v/>
      </c>
      <c r="I98" s="10" t="n"/>
      <c r="J98" s="12" t="n"/>
      <c r="K98" s="6">
        <f>IF(OR(A98="",B98=""),"",IF(AND(J98="Abgeschlossen",I98&lt;&gt;""),MAX(0,I98-B98),MAX(0,TODAY()-B98)))</f>
        <v/>
      </c>
      <c r="L98" s="6">
        <f>IF(OR(A98="",H98="",J98="Abgeschlossen"),"",H98-TODAY())</f>
        <v/>
      </c>
      <c r="M98" s="15">
        <f>IF(A98="","",IF(OR(B98="",C98="",D98="",E98="",F98="",J98=""),"Eingaben prüfen",IF(COUNTIF($A$3:$A$102,A98)&gt;1,"Kennung prüfen",IF(G98="","Anfrageart prüfen",IF(AND(I98&lt;&gt;"",B98&lt;&gt;"",I98&lt;B98),"Datum prüfen",IF(AND(J98="Abgeschlossen",I98=""),"Abschlussdatum prüfen",IF(AND(J98&lt;&gt;"Abgeschlossen",I98&lt;&gt;""),"Status prüfen",IF(J98="Abgeschlossen","Abgeschlossen",IF(H98&lt;TODAY(),"Überfällig prüfen",IF(H98-TODAY()&lt;='Parameter'!$F$3,"Fristnah prüfen","Im Plan"))))))))))</f>
        <v/>
      </c>
      <c r="N98" s="14">
        <f>IF(AND(A98&lt;&gt;"",H98&lt;&gt;"",J98&lt;&gt;"Abgeschlossen"),H98,"")</f>
        <v/>
      </c>
    </row>
    <row r="99">
      <c r="A99" s="9" t="n"/>
      <c r="B99" s="10" t="n"/>
      <c r="C99" s="9" t="n"/>
      <c r="D99" s="9" t="n"/>
      <c r="E99" s="9" t="n"/>
      <c r="F99" s="9" t="n"/>
      <c r="G99" s="4">
        <f>IF(A99="","",IFERROR(VLOOKUP(C99,'Parameter'!$C$3:$D$7,2,FALSE),""))</f>
        <v/>
      </c>
      <c r="H99" s="11">
        <f>IF(OR(A99="",B99="",G99=""),"",B99+G99)</f>
        <v/>
      </c>
      <c r="I99" s="10" t="n"/>
      <c r="J99" s="12" t="n"/>
      <c r="K99" s="4">
        <f>IF(OR(A99="",B99=""),"",IF(AND(J99="Abgeschlossen",I99&lt;&gt;""),MAX(0,I99-B99),MAX(0,TODAY()-B99)))</f>
        <v/>
      </c>
      <c r="L99" s="4">
        <f>IF(OR(A99="",H99="",J99="Abgeschlossen"),"",H99-TODAY())</f>
        <v/>
      </c>
      <c r="M99" s="13">
        <f>IF(A99="","",IF(OR(B99="",C99="",D99="",E99="",F99="",J99=""),"Eingaben prüfen",IF(COUNTIF($A$3:$A$102,A99)&gt;1,"Kennung prüfen",IF(G99="","Anfrageart prüfen",IF(AND(I99&lt;&gt;"",B99&lt;&gt;"",I99&lt;B99),"Datum prüfen",IF(AND(J99="Abgeschlossen",I99=""),"Abschlussdatum prüfen",IF(AND(J99&lt;&gt;"Abgeschlossen",I99&lt;&gt;""),"Status prüfen",IF(J99="Abgeschlossen","Abgeschlossen",IF(H99&lt;TODAY(),"Überfällig prüfen",IF(H99-TODAY()&lt;='Parameter'!$F$3,"Fristnah prüfen","Im Plan"))))))))))</f>
        <v/>
      </c>
      <c r="N99" s="11">
        <f>IF(AND(A99&lt;&gt;"",H99&lt;&gt;"",J99&lt;&gt;"Abgeschlossen"),H99,"")</f>
        <v/>
      </c>
    </row>
    <row r="100">
      <c r="A100" s="9" t="n"/>
      <c r="B100" s="10" t="n"/>
      <c r="C100" s="9" t="n"/>
      <c r="D100" s="9" t="n"/>
      <c r="E100" s="9" t="n"/>
      <c r="F100" s="9" t="n"/>
      <c r="G100" s="6">
        <f>IF(A100="","",IFERROR(VLOOKUP(C100,'Parameter'!$C$3:$D$7,2,FALSE),""))</f>
        <v/>
      </c>
      <c r="H100" s="14">
        <f>IF(OR(A100="",B100="",G100=""),"",B100+G100)</f>
        <v/>
      </c>
      <c r="I100" s="10" t="n"/>
      <c r="J100" s="12" t="n"/>
      <c r="K100" s="6">
        <f>IF(OR(A100="",B100=""),"",IF(AND(J100="Abgeschlossen",I100&lt;&gt;""),MAX(0,I100-B100),MAX(0,TODAY()-B100)))</f>
        <v/>
      </c>
      <c r="L100" s="6">
        <f>IF(OR(A100="",H100="",J100="Abgeschlossen"),"",H100-TODAY())</f>
        <v/>
      </c>
      <c r="M100" s="15">
        <f>IF(A100="","",IF(OR(B100="",C100="",D100="",E100="",F100="",J100=""),"Eingaben prüfen",IF(COUNTIF($A$3:$A$102,A100)&gt;1,"Kennung prüfen",IF(G100="","Anfrageart prüfen",IF(AND(I100&lt;&gt;"",B100&lt;&gt;"",I100&lt;B100),"Datum prüfen",IF(AND(J100="Abgeschlossen",I100=""),"Abschlussdatum prüfen",IF(AND(J100&lt;&gt;"Abgeschlossen",I100&lt;&gt;""),"Status prüfen",IF(J100="Abgeschlossen","Abgeschlossen",IF(H100&lt;TODAY(),"Überfällig prüfen",IF(H100-TODAY()&lt;='Parameter'!$F$3,"Fristnah prüfen","Im Plan"))))))))))</f>
        <v/>
      </c>
      <c r="N100" s="14">
        <f>IF(AND(A100&lt;&gt;"",H100&lt;&gt;"",J100&lt;&gt;"Abgeschlossen"),H100,"")</f>
        <v/>
      </c>
    </row>
    <row r="101">
      <c r="A101" s="9" t="n"/>
      <c r="B101" s="10" t="n"/>
      <c r="C101" s="9" t="n"/>
      <c r="D101" s="9" t="n"/>
      <c r="E101" s="9" t="n"/>
      <c r="F101" s="9" t="n"/>
      <c r="G101" s="4">
        <f>IF(A101="","",IFERROR(VLOOKUP(C101,'Parameter'!$C$3:$D$7,2,FALSE),""))</f>
        <v/>
      </c>
      <c r="H101" s="11">
        <f>IF(OR(A101="",B101="",G101=""),"",B101+G101)</f>
        <v/>
      </c>
      <c r="I101" s="10" t="n"/>
      <c r="J101" s="12" t="n"/>
      <c r="K101" s="4">
        <f>IF(OR(A101="",B101=""),"",IF(AND(J101="Abgeschlossen",I101&lt;&gt;""),MAX(0,I101-B101),MAX(0,TODAY()-B101)))</f>
        <v/>
      </c>
      <c r="L101" s="4">
        <f>IF(OR(A101="",H101="",J101="Abgeschlossen"),"",H101-TODAY())</f>
        <v/>
      </c>
      <c r="M101" s="13">
        <f>IF(A101="","",IF(OR(B101="",C101="",D101="",E101="",F101="",J101=""),"Eingaben prüfen",IF(COUNTIF($A$3:$A$102,A101)&gt;1,"Kennung prüfen",IF(G101="","Anfrageart prüfen",IF(AND(I101&lt;&gt;"",B101&lt;&gt;"",I101&lt;B101),"Datum prüfen",IF(AND(J101="Abgeschlossen",I101=""),"Abschlussdatum prüfen",IF(AND(J101&lt;&gt;"Abgeschlossen",I101&lt;&gt;""),"Status prüfen",IF(J101="Abgeschlossen","Abgeschlossen",IF(H101&lt;TODAY(),"Überfällig prüfen",IF(H101-TODAY()&lt;='Parameter'!$F$3,"Fristnah prüfen","Im Plan"))))))))))</f>
        <v/>
      </c>
      <c r="N101" s="11">
        <f>IF(AND(A101&lt;&gt;"",H101&lt;&gt;"",J101&lt;&gt;"Abgeschlossen"),H101,"")</f>
        <v/>
      </c>
    </row>
    <row r="102">
      <c r="A102" s="9" t="n"/>
      <c r="B102" s="10" t="n"/>
      <c r="C102" s="9" t="n"/>
      <c r="D102" s="9" t="n"/>
      <c r="E102" s="9" t="n"/>
      <c r="F102" s="9" t="n"/>
      <c r="G102" s="6">
        <f>IF(A102="","",IFERROR(VLOOKUP(C102,'Parameter'!$C$3:$D$7,2,FALSE),""))</f>
        <v/>
      </c>
      <c r="H102" s="14">
        <f>IF(OR(A102="",B102="",G102=""),"",B102+G102)</f>
        <v/>
      </c>
      <c r="I102" s="10" t="n"/>
      <c r="J102" s="12" t="n"/>
      <c r="K102" s="6">
        <f>IF(OR(A102="",B102=""),"",IF(AND(J102="Abgeschlossen",I102&lt;&gt;""),MAX(0,I102-B102),MAX(0,TODAY()-B102)))</f>
        <v/>
      </c>
      <c r="L102" s="6">
        <f>IF(OR(A102="",H102="",J102="Abgeschlossen"),"",H102-TODAY())</f>
        <v/>
      </c>
      <c r="M102" s="15">
        <f>IF(A102="","",IF(OR(B102="",C102="",D102="",E102="",F102="",J102=""),"Eingaben prüfen",IF(COUNTIF($A$3:$A$102,A102)&gt;1,"Kennung prüfen",IF(G102="","Anfrageart prüfen",IF(AND(I102&lt;&gt;"",B102&lt;&gt;"",I102&lt;B102),"Datum prüfen",IF(AND(J102="Abgeschlossen",I102=""),"Abschlussdatum prüfen",IF(AND(J102&lt;&gt;"Abgeschlossen",I102&lt;&gt;""),"Status prüfen",IF(J102="Abgeschlossen","Abgeschlossen",IF(H102&lt;TODAY(),"Überfällig prüfen",IF(H102-TODAY()&lt;='Parameter'!$F$3,"Fristnah prüfen","Im Plan"))))))))))</f>
        <v/>
      </c>
      <c r="N102" s="14">
        <f>IF(AND(A102&lt;&gt;"",H102&lt;&gt;"",J102&lt;&gt;"Abgeschlossen"),H102,"")</f>
        <v/>
      </c>
    </row>
  </sheetData>
  <autoFilter ref="A2:N102"/>
  <mergeCells count="1">
    <mergeCell ref="A1:N1"/>
  </mergeCells>
  <conditionalFormatting sqref="M3:M102">
    <cfRule type="expression" priority="1" dxfId="2">
      <formula>$M3="Überfällig prüfen"</formula>
    </cfRule>
    <cfRule type="expression" priority="2" dxfId="1">
      <formula>$M3="Fristnah prüfen"</formula>
    </cfRule>
    <cfRule type="expression" priority="3" dxfId="0">
      <formula>$M3="Abgeschlossen"</formula>
    </cfRule>
    <cfRule type="expression" priority="4" dxfId="1">
      <formula>OR($M3="Eingaben prüfen",$M3="Kennung prüfen",$M3="Anfrageart prüfen",$M3="Datum prüfen",$M3="Abschlussdatum prüfen",$M3="Status prüfen")</formula>
    </cfRule>
  </conditionalFormatting>
  <conditionalFormatting sqref="A3:A102">
    <cfRule type="expression" priority="5" dxfId="2">
      <formula>AND($A3&lt;&gt;"",COUNTIF($A$3:$A$102,$A3)&gt;1)</formula>
    </cfRule>
  </conditionalFormatting>
  <dataValidations count="3">
    <dataValidation sqref="J3:J102" showDropDown="0" showInputMessage="1" showErrorMessage="1" allowBlank="0" errorTitle="Ungültiger Status" error="Bitte einen Wert aus der Statusliste verwenden." promptTitle="Status auswählen" prompt="Nur einen stabilen Statuswert auswählen." type="list" errorStyle="stop">
      <formula1>"Neu,In Prüfung,Rückfrage,Abgeschlossen"</formula1>
    </dataValidation>
    <dataValidation sqref="B3:B102" showDropDown="0" showInputMessage="1" showErrorMessage="1" allowBlank="0" errorTitle="Datum prüfen" error="Das Eingangsdatum liegt außerhalb des zulässigen Zeitraums." promptTitle="Eingangsdatum" prompt="Ein plausibles Datum im vorgegebenen Zeitraum eingeben." type="date" errorStyle="stop" operator="between">
      <formula1>DATE(YEAR(TODAY())-5,1,1)</formula1>
      <formula2>DATE(YEAR(TODAY())+2,12,31)</formula2>
    </dataValidation>
    <dataValidation sqref="I3:I102" showDropDown="0" showInputMessage="1" showErrorMessage="1" allowBlank="0" errorTitle="Datum prüfen" error="Das Abschlussdatum liegt außerhalb des zulässigen Zeitraums." promptTitle="Abschlussdatum" prompt="Nur bei abgeschlossenem Vorgang ein Datum eingeben." type="date" errorStyle="stop" operator="between">
      <formula1>DATE(YEAR(TODAY())-5,1,1)</formula1>
      <formula2>DATE(YEAR(TODAY())+2,12,31)</formula2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36" customWidth="1" min="2" max="2"/>
    <col width="32" customWidth="1" min="3" max="3"/>
    <col width="21" customWidth="1" min="4" max="4"/>
    <col width="3" customWidth="1" min="5" max="5"/>
    <col width="22" customWidth="1" min="6" max="6"/>
  </cols>
  <sheetData>
    <row r="1" ht="27" customHeight="1">
      <c r="A1" s="1" t="inlineStr">
        <is>
          <t>Parameter und Planannahmen</t>
        </is>
      </c>
      <c r="B1" s="23" t="n"/>
      <c r="C1" s="23" t="n"/>
      <c r="D1" s="23" t="n"/>
      <c r="E1" s="23" t="n"/>
      <c r="F1" s="22" t="n"/>
    </row>
    <row r="2" ht="33" customHeight="1">
      <c r="A2" s="2" t="inlineStr">
        <is>
          <t>Statuswert</t>
        </is>
      </c>
      <c r="B2" s="2" t="inlineStr">
        <is>
          <t>Betriebliche Bedeutung</t>
        </is>
      </c>
      <c r="C2" s="2" t="inlineStr">
        <is>
          <t>Anfrageart</t>
        </is>
      </c>
      <c r="D2" s="2" t="inlineStr">
        <is>
          <t>Interne Prüfdauer (Tage)</t>
        </is>
      </c>
      <c r="F2" s="2" t="inlineStr">
        <is>
          <t>Warnschwelle (Tage)</t>
        </is>
      </c>
    </row>
    <row r="3">
      <c r="A3" s="16" t="inlineStr">
        <is>
          <t>Neu</t>
        </is>
      </c>
      <c r="B3" s="17" t="inlineStr">
        <is>
          <t>Erfasst, interne Prüfung noch offen</t>
        </is>
      </c>
      <c r="C3" s="17" t="inlineStr">
        <is>
          <t>Auskunft</t>
        </is>
      </c>
      <c r="D3" s="18" t="n">
        <v>14</v>
      </c>
      <c r="F3" s="18" t="n">
        <v>3</v>
      </c>
    </row>
    <row r="4">
      <c r="A4" s="19" t="inlineStr">
        <is>
          <t>In Prüfung</t>
        </is>
      </c>
      <c r="B4" s="20" t="inlineStr">
        <is>
          <t>Interne Bearbeitung läuft</t>
        </is>
      </c>
      <c r="C4" s="20" t="inlineStr">
        <is>
          <t>Löschung</t>
        </is>
      </c>
      <c r="D4" s="18" t="n">
        <v>10</v>
      </c>
    </row>
    <row r="5">
      <c r="A5" s="16" t="inlineStr">
        <is>
          <t>Rückfrage</t>
        </is>
      </c>
      <c r="B5" s="17" t="inlineStr">
        <is>
          <t>Manuelle betriebliche Rückfrage offen</t>
        </is>
      </c>
      <c r="C5" s="17" t="inlineStr">
        <is>
          <t>Berichtigung</t>
        </is>
      </c>
      <c r="D5" s="18" t="n">
        <v>10</v>
      </c>
    </row>
    <row r="6">
      <c r="A6" s="19" t="inlineStr">
        <is>
          <t>Abgeschlossen</t>
        </is>
      </c>
      <c r="B6" s="20" t="inlineStr">
        <is>
          <t>Abschlussdatum wurde erfasst</t>
        </is>
      </c>
      <c r="C6" s="20" t="inlineStr">
        <is>
          <t>Einschränkung</t>
        </is>
      </c>
      <c r="D6" s="18" t="n">
        <v>10</v>
      </c>
    </row>
    <row r="7">
      <c r="A7" s="17" t="n"/>
      <c r="B7" s="17" t="n"/>
      <c r="C7" s="17" t="inlineStr">
        <is>
          <t>Widerspruch</t>
        </is>
      </c>
      <c r="D7" s="18" t="n">
        <v>10</v>
      </c>
    </row>
    <row r="8"/>
    <row r="9">
      <c r="A9" s="21" t="inlineStr">
        <is>
          <t>Planungshinweis</t>
        </is>
      </c>
      <c r="B9" s="21" t="n"/>
      <c r="C9" s="21" t="inlineStr">
        <is>
          <t>Datenschutzhinweis</t>
        </is>
      </c>
      <c r="D9" s="21" t="n"/>
      <c r="E9" s="21" t="n"/>
      <c r="F9" s="21" t="n"/>
    </row>
    <row r="10" ht="75" customHeight="1">
      <c r="A10" s="17" t="inlineStr">
        <is>
          <t>Prüfdauern und Warnschwelle sind änderbare interne Planannahmen. Sie bilden keine Rechtsfrist ab. Grün markierte Zellen sind editierbar.</t>
        </is>
      </c>
      <c r="C10" s="17" t="inlineStr">
        <is>
          <t>Alle Beispielkennungen, Objekte und Vorgänge sind frei erfunden. Keine Namen, Kontaktdaten oder freien personenbezogenen Sachverhalte eintragen.</t>
        </is>
      </c>
    </row>
  </sheetData>
  <mergeCells count="1">
    <mergeCell ref="A1:F1"/>
  </mergeCells>
  <dataValidations count="2">
    <dataValidation sqref="D3:D7" showDropDown="0" showInputMessage="1" showErrorMessage="1" allowBlank="0" errorTitle="Wert prüfen" error="Bitte eine ganze Zahl zwischen 1 und 365 eingeben." promptTitle="Interne Prüfdauer" prompt="Eine interne Planannahme zwischen 1 und 365 Tagen eingeben." type="whole" errorStyle="stop" operator="between">
      <formula1>1</formula1>
      <formula2>365</formula2>
    </dataValidation>
    <dataValidation sqref="F3" showDropDown="0" showInputMessage="1" showErrorMessage="1" allowBlank="0" errorTitle="Wert prüfen" error="Bitte eine ganze Zahl zwischen 0 und 60 eingeben." promptTitle="Warnschwelle" prompt="Anzahl der Tage vor dem internen Prüftermin eingeben." type="whole" errorStyle="stop" operator="between">
      <formula1>0</formula1>
      <formula2>60</formula2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Fiktiver Beispielbetrieb</dc:creator>
  <dc:title xmlns:dc="http://purl.org/dc/elements/1.1/">Datenschutzanfragen Reinigungsfirma Excel</dc:title>
  <dc:subject xmlns:dc="http://purl.org/dc/elements/1.1/">Interne Planung betrieblicher Datenschutzanfragen</dc:subject>
  <dcterms:created xmlns:dcterms="http://purl.org/dc/terms/" xmlns:xsi="http://www.w3.org/2001/XMLSchema-instance" xsi:type="dcterms:W3CDTF">2026-09-10T20:07:34Z</dcterms:created>
  <dcterms:modified xmlns:dcterms="http://purl.org/dc/terms/" xmlns:xsi="http://www.w3.org/2001/XMLSchema-instance" xsi:type="dcterms:W3CDTF">2026-09-10T20:07:35+00:00Z</dcterms:modified>
</cp:coreProperties>
</file>