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Investitionen" sheetId="2" state="visible" r:id="rId2"/>
    <sheet xmlns:r="http://schemas.openxmlformats.org/officeDocument/2006/relationships" name="Parameter" sheetId="3" state="visible" r:id="rId3"/>
  </sheets>
  <definedNames>
    <definedName name="_xlnm._FilterDatabase" localSheetId="1" hidden="1">'Investitionen'!$A$5:$Y$105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#,##0.00 [$€-407]"/>
    <numFmt numFmtId="165" formatCode="DD.MM.YYYY"/>
    <numFmt numFmtId="166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46564D"/>
      <sz val="9"/>
    </font>
    <font>
      <name val="Calibri"/>
      <b val="1"/>
      <color rgb="00FFFFFF"/>
      <sz val="10"/>
    </font>
    <font>
      <name val="Calibri"/>
      <color rgb="001F2924"/>
      <sz val="10"/>
    </font>
    <font>
      <name val="Calibri"/>
      <b val="1"/>
      <color rgb="0012372A"/>
      <sz val="12"/>
    </font>
    <font>
      <name val="Calibri"/>
      <b val="1"/>
      <color rgb="001F2924"/>
      <sz val="10"/>
    </font>
  </fonts>
  <fills count="8">
    <fill>
      <patternFill/>
    </fill>
    <fill>
      <patternFill patternType="gray125"/>
    </fill>
    <fill>
      <patternFill patternType="solid">
        <fgColor rgb="0012372A"/>
      </patternFill>
    </fill>
    <fill>
      <patternFill patternType="solid">
        <fgColor rgb="002F6B4F"/>
      </patternFill>
    </fill>
    <fill>
      <patternFill patternType="solid">
        <fgColor rgb="00F3F7F4"/>
      </patternFill>
    </fill>
    <fill>
      <patternFill patternType="solid">
        <fgColor rgb="00FFFFFF"/>
      </patternFill>
    </fill>
    <fill>
      <patternFill patternType="solid">
        <fgColor rgb="00E5F2EA"/>
      </patternFill>
    </fill>
    <fill>
      <patternFill patternType="solid">
        <fgColor rgb="00B56A2D"/>
      </patternFill>
    </fill>
  </fills>
  <borders count="2">
    <border>
      <left/>
      <right/>
      <top/>
      <bottom/>
      <diagonal/>
    </border>
    <border>
      <left style="thin">
        <color rgb="00B9C9BF"/>
      </left>
      <right style="thin">
        <color rgb="00B9C9BF"/>
      </right>
      <top style="thin">
        <color rgb="00B9C9BF"/>
      </top>
      <bottom style="thin">
        <color rgb="00B9C9BF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right" vertical="center"/>
    </xf>
    <xf numFmtId="0" fontId="0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right" vertical="center"/>
    </xf>
    <xf numFmtId="0" fontId="0" fillId="5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2" fontId="5" fillId="4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0" fontId="6" fillId="6" borderId="0" pivotButton="0" quotePrefix="0" xfId="0"/>
    <xf numFmtId="0" fontId="3" fillId="3" borderId="0" pivotButton="0" quotePrefix="0" xfId="0"/>
    <xf numFmtId="0" fontId="3" fillId="7" borderId="0" pivotButton="0" quotePrefix="0" xfId="0"/>
    <xf numFmtId="0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right" vertical="center"/>
    </xf>
    <xf numFmtId="1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2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2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2" fontId="4" fillId="6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4">
    <dxf>
      <font>
        <name val="Calibri"/>
        <b val="1"/>
        <color rgb="00FFFFFF"/>
        <sz val="10"/>
      </font>
      <fill>
        <patternFill patternType="solid">
          <fgColor rgb="002F6B4F"/>
        </patternFill>
      </fill>
    </dxf>
    <dxf>
      <font>
        <name val="Calibri"/>
        <b val="1"/>
        <color rgb="00FFFFFF"/>
        <sz val="10"/>
      </font>
      <fill>
        <patternFill patternType="solid">
          <fgColor rgb="00B56A2D"/>
        </patternFill>
      </fill>
    </dxf>
    <dxf>
      <font>
        <name val="Calibri"/>
        <color rgb="00FFFFFF"/>
        <sz val="10"/>
      </font>
      <fill>
        <patternFill patternType="solid">
          <fgColor rgb="00B56A2D"/>
        </patternFill>
      </fill>
    </dxf>
    <dxf>
      <font>
        <name val="Calibri"/>
        <b val="1"/>
        <color rgb="001F2924"/>
        <sz val="10"/>
      </font>
      <fill>
        <patternFill patternType="solid">
          <fgColor rgb="00D9E2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Arbeitsmappe</author>
  </authors>
  <commentList>
    <comment ref="K5" authorId="0" shapeId="0">
      <text>
        <t>Anteil der Investitionssumme, für den der eingegebene Zinssatz angesetzt wird.</t>
      </text>
    </comment>
    <comment ref="S5" authorId="0" shapeId="0">
      <text>
        <t>Vereinfachte Berechnung: Investitionssumme × Finanzierungsanteil × Zinssatz.</t>
      </text>
    </comment>
    <comment ref="U5" authorId="0" shapeId="0">
      <text>
        <t>Investitionssumme geteilt durch den positiven Nettozufluss nach Finanzierung.</t>
      </text>
    </comment>
    <comment ref="V5" authorId="0" shapeId="0">
      <text>
        <t>Barwert der jährlichen Nettozuflüsse zuzüglich abgezinsten Restwerts abzüglich Investitionssumme.</t>
      </text>
    </comment>
    <comment ref="Y5" authorId="0" shapeId="0">
      <text>
        <t>Rechnerische Orientierung anhand von Status und sichtbaren Grenzwerten. Eine manuelle Entscheidung bleibt erforderlich.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12372A"/>
    <outlinePr summaryBelow="1" summaryRight="1"/>
    <pageSetUpPr/>
  </sheetPr>
  <dimension ref="A1:H10"/>
  <sheetViews>
    <sheetView showGridLines="0" zoomScale="9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3" customWidth="1" min="2" max="2"/>
    <col width="22" customWidth="1" min="3" max="3"/>
    <col width="12" customWidth="1" min="4" max="4"/>
    <col width="38" customWidth="1" min="5" max="5"/>
    <col width="3" customWidth="1" min="6" max="6"/>
    <col width="22" customWidth="1" min="7" max="7"/>
    <col width="12" customWidth="1" min="8" max="8"/>
  </cols>
  <sheetData>
    <row r="1" ht="28" customHeight="1">
      <c r="A1" s="1" t="inlineStr">
        <is>
          <t>Investitionsrechnung Reinigungsmaschine Excel</t>
        </is>
      </c>
    </row>
    <row r="2" ht="32" customHeight="1">
      <c r="A2" s="3" t="inlineStr">
        <is>
          <t>Kennzahlen aus den erfassten fiktiven Optionen; Ergebnisse beruhen ausschließlich auf den sichtbaren Planannahmen.</t>
        </is>
      </c>
    </row>
    <row r="3"/>
    <row r="4">
      <c r="A4" s="4" t="inlineStr">
        <is>
          <t>Gesamtbetrachtung</t>
        </is>
      </c>
      <c r="B4" s="4" t="n"/>
      <c r="C4" s="4" t="n"/>
      <c r="D4" s="4" t="n"/>
      <c r="E4" s="4" t="inlineStr">
        <is>
          <t>Vergleichswerte</t>
        </is>
      </c>
      <c r="F4" s="4" t="n"/>
      <c r="G4" s="4" t="n"/>
      <c r="H4" s="4" t="n"/>
    </row>
    <row r="5">
      <c r="A5" s="5" t="inlineStr">
        <is>
          <t>Erfasste Optionen</t>
        </is>
      </c>
      <c r="B5" s="5" t="n"/>
      <c r="C5" s="6">
        <f>COUNTA(Investitionen!$A$6:$A$105)</f>
        <v/>
      </c>
      <c r="D5" s="7" t="inlineStr">
        <is>
          <t>Stück</t>
        </is>
      </c>
      <c r="E5" s="5" t="inlineStr">
        <is>
          <t>Beste Kennung nach Kapitalwert</t>
        </is>
      </c>
      <c r="F5" s="5" t="n"/>
      <c r="G5" s="6">
        <f>IF(COUNT(Investitionen!$V$6:$V$105)=0,"",IFERROR(INDEX(Investitionen!$A$6:$A$105,MATCH(MAX(Investitionen!$V$6:$V$105),Investitionen!$V$6:$V$105,0)),""))</f>
        <v/>
      </c>
      <c r="H5" s="7" t="inlineStr">
        <is>
          <t>Kennung</t>
        </is>
      </c>
    </row>
    <row r="6">
      <c r="A6" s="8" t="inlineStr">
        <is>
          <t>Davon Status „Geprüft“</t>
        </is>
      </c>
      <c r="B6" s="8" t="n"/>
      <c r="C6" s="9">
        <f>COUNTIF(Investitionen!$F$6:$F$105,"Geprüft")</f>
        <v/>
      </c>
      <c r="D6" s="10" t="inlineStr">
        <is>
          <t>Stück</t>
        </is>
      </c>
      <c r="E6" s="8" t="inlineStr">
        <is>
          <t>Höchster Kapitalwert</t>
        </is>
      </c>
      <c r="F6" s="8" t="n"/>
      <c r="G6" s="11">
        <f>IF(COUNT(Investitionen!$V$6:$V$105)=0,"",MAX(Investitionen!$V$6:$V$105))</f>
        <v/>
      </c>
      <c r="H6" s="10" t="inlineStr">
        <is>
          <t>€</t>
        </is>
      </c>
    </row>
    <row r="7">
      <c r="A7" s="5" t="inlineStr">
        <is>
          <t>Investitionsvolumen</t>
        </is>
      </c>
      <c r="B7" s="5" t="n"/>
      <c r="C7" s="12">
        <f>IF(COUNTA(Investitionen!$A$6:$A$105)=0,"",SUM(Investitionen!$P$6:$P$105))</f>
        <v/>
      </c>
      <c r="D7" s="7" t="inlineStr">
        <is>
          <t>€</t>
        </is>
      </c>
      <c r="E7" s="5" t="inlineStr">
        <is>
          <t>Kürzeste Amortisation</t>
        </is>
      </c>
      <c r="F7" s="5" t="n"/>
      <c r="G7" s="13">
        <f>IF(COUNT(Investitionen!$U$6:$U$105)=0,"",MIN(Investitionen!$U$6:$U$105))</f>
        <v/>
      </c>
      <c r="H7" s="7" t="inlineStr">
        <is>
          <t>Jahre</t>
        </is>
      </c>
    </row>
    <row r="8">
      <c r="A8" s="8" t="inlineStr">
        <is>
          <t>Nettozufluss nach Finanzierung p.a.</t>
        </is>
      </c>
      <c r="B8" s="8" t="n"/>
      <c r="C8" s="11">
        <f>IF(COUNTA(Investitionen!$A$6:$A$105)=0,"",SUM(Investitionen!$T$6:$T$105))</f>
        <v/>
      </c>
      <c r="D8" s="10" t="inlineStr">
        <is>
          <t>€/Jahr</t>
        </is>
      </c>
      <c r="E8" s="8" t="inlineStr">
        <is>
          <t>Jüngstes Bewertungsdatum</t>
        </is>
      </c>
      <c r="F8" s="8" t="n"/>
      <c r="G8" s="14">
        <f>IF(COUNT(Investitionen!$D$6:$D$105)=0,"",MAX(Investitionen!$D$6:$D$105))</f>
        <v/>
      </c>
      <c r="H8" s="10" t="inlineStr">
        <is>
          <t>Datum</t>
        </is>
      </c>
    </row>
    <row r="9">
      <c r="A9" s="5" t="inlineStr">
        <is>
          <t>Vorteilhaft nach Annahmen</t>
        </is>
      </c>
      <c r="B9" s="5" t="n"/>
      <c r="C9" s="6">
        <f>COUNTIF(Investitionen!$Y$6:$Y$105,"Vorteilhaft nach Annahmen")</f>
        <v/>
      </c>
      <c r="D9" s="7" t="inlineStr">
        <is>
          <t>Stück</t>
        </is>
      </c>
      <c r="E9" s="5" t="inlineStr">
        <is>
          <t>Durchschnittliche Rendite über Laufzeit</t>
        </is>
      </c>
      <c r="F9" s="5" t="n"/>
      <c r="G9" s="15">
        <f>IF(COUNT(Investitionen!$X$6:$X$105)=0,"",AVERAGE(Investitionen!$X$6:$X$105))</f>
        <v/>
      </c>
      <c r="H9" s="7" t="inlineStr">
        <is>
          <t>%</t>
        </is>
      </c>
    </row>
    <row r="10">
      <c r="A10" s="8" t="inlineStr">
        <is>
          <t>Manuell zu prüfen</t>
        </is>
      </c>
      <c r="B10" s="8" t="n"/>
      <c r="C10" s="9">
        <f>COUNTIF(Investitionen!$Y$6:$Y$105,"Manuell prüfen")+COUNTIF(Investitionen!$Y$6:$Y$105,"Eingaben prüfen")</f>
        <v/>
      </c>
      <c r="D10" s="10" t="inlineStr">
        <is>
          <t>Stück</t>
        </is>
      </c>
      <c r="E10" s="8" t="inlineStr">
        <is>
          <t>Zurückgestellte Optionen</t>
        </is>
      </c>
      <c r="F10" s="8" t="n"/>
      <c r="G10" s="9">
        <f>COUNTIF(Investitionen!$Y$6:$Y$105,"Zurückgestellt")</f>
        <v/>
      </c>
      <c r="H10" s="10" t="inlineStr">
        <is>
          <t>Stück</t>
        </is>
      </c>
    </row>
  </sheetData>
  <mergeCells count="1">
    <mergeCell ref="A1:H1"/>
  </mergeCells>
  <conditionalFormatting sqref="C9">
    <cfRule type="expression" priority="1" dxfId="0">
      <formula>$C$9&gt;0</formula>
    </cfRule>
  </conditionalFormatting>
  <conditionalFormatting sqref="C10">
    <cfRule type="expression" priority="2" dxfId="1">
      <formula>$C$10&gt;0</formula>
    </cfRule>
  </conditionalFormatting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tabColor rgb="002F6B4F"/>
    <outlinePr summaryBelow="1" summaryRight="1"/>
    <pageSetUpPr/>
  </sheetPr>
  <dimension ref="A1:Y105"/>
  <sheetViews>
    <sheetView showGridLines="0" zoomScale="75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38" customWidth="1" min="2" max="2"/>
    <col width="29" customWidth="1" min="3" max="3"/>
    <col width="16" customWidth="1" min="4" max="4"/>
    <col width="25" customWidth="1" min="5" max="5"/>
    <col width="18" customWidth="1" min="6" max="6"/>
    <col width="17" customWidth="1" min="7" max="7"/>
    <col width="15" customWidth="1" min="8" max="8"/>
    <col width="15" customWidth="1" min="9" max="9"/>
    <col width="14" customWidth="1" min="10" max="10"/>
    <col width="19" customWidth="1" min="11" max="11"/>
    <col width="15" customWidth="1" min="12" max="12"/>
    <col width="20" customWidth="1" min="13" max="13"/>
    <col width="21" customWidth="1" min="14" max="14"/>
    <col width="21" customWidth="1" min="15" max="15"/>
    <col width="18" customWidth="1" min="16" max="16"/>
    <col width="21" customWidth="1" min="17" max="17"/>
    <col width="23" customWidth="1" min="18" max="18"/>
    <col width="22" customWidth="1" min="19" max="19"/>
    <col width="23" customWidth="1" min="20" max="20"/>
    <col width="16" customWidth="1" min="21" max="21"/>
    <col width="24" customWidth="1" min="22" max="22"/>
    <col width="21" customWidth="1" min="23" max="23"/>
    <col width="20" customWidth="1" min="24" max="24"/>
    <col width="28" customWidth="1" min="25" max="25"/>
  </cols>
  <sheetData>
    <row r="1" ht="28" customHeight="1">
      <c r="A1" s="1" t="inlineStr">
        <is>
          <t>Investitionsoptionen für Reinigungsmaschinen</t>
        </is>
      </c>
    </row>
    <row r="2">
      <c r="A2" s="3" t="inlineStr">
        <is>
          <t>Fiktive Beispiele</t>
        </is>
      </c>
      <c r="B2" s="3" t="inlineStr">
        <is>
          <t>Grün markierte Zellen sind editierbar.</t>
        </is>
      </c>
      <c r="C2" s="3" t="inlineStr">
        <is>
          <t>Berechnungen gelten über 100 vorbereitete Zeilen.</t>
        </is>
      </c>
    </row>
    <row r="3">
      <c r="A3" s="16" t="inlineStr">
        <is>
          <t>Eingabe</t>
        </is>
      </c>
      <c r="B3" s="17" t="inlineStr">
        <is>
          <t>Berechnung</t>
        </is>
      </c>
      <c r="C3" s="18" t="inlineStr">
        <is>
          <t>Orange Markierung bedeutet: manuell prüfen.</t>
        </is>
      </c>
    </row>
    <row r="4"/>
    <row r="5" ht="52" customHeight="1">
      <c r="A5" s="4" t="inlineStr">
        <is>
          <t>Kennung</t>
        </is>
      </c>
      <c r="B5" s="4" t="inlineStr">
        <is>
          <t>Reinigungsbereich</t>
        </is>
      </c>
      <c r="C5" s="4" t="inlineStr">
        <is>
          <t>Maschinenvariante</t>
        </is>
      </c>
      <c r="D5" s="4" t="inlineStr">
        <is>
          <t>Bewertungsdatum</t>
        </is>
      </c>
      <c r="E5" s="4" t="inlineStr">
        <is>
          <t>Zuständigkeit</t>
        </is>
      </c>
      <c r="F5" s="4" t="inlineStr">
        <is>
          <t>Status</t>
        </is>
      </c>
      <c r="G5" s="4" t="inlineStr">
        <is>
          <t>Anschaffungspreis</t>
        </is>
      </c>
      <c r="H5" s="4" t="inlineStr">
        <is>
          <t>Nebenkosten</t>
        </is>
      </c>
      <c r="I5" s="4" t="inlineStr">
        <is>
          <t>Nutzungsdauer</t>
        </is>
      </c>
      <c r="J5" s="4" t="inlineStr">
        <is>
          <t>Restwert</t>
        </is>
      </c>
      <c r="K5" s="4" t="inlineStr">
        <is>
          <t>Finanzierungsanteil</t>
        </is>
      </c>
      <c r="L5" s="4" t="inlineStr">
        <is>
          <t>Zinssatz p.a.</t>
        </is>
      </c>
      <c r="M5" s="4" t="inlineStr">
        <is>
          <t>Betriebskosten p.a.</t>
        </is>
      </c>
      <c r="N5" s="4" t="inlineStr">
        <is>
          <t>Arbeitsersparnis p.a.</t>
        </is>
      </c>
      <c r="O5" s="4" t="inlineStr">
        <is>
          <t>Sonstige Einsparung p.a.</t>
        </is>
      </c>
      <c r="P5" s="4" t="inlineStr">
        <is>
          <t>Investitionssumme</t>
        </is>
      </c>
      <c r="Q5" s="4" t="inlineStr">
        <is>
          <t>Einsparung gesamt p.a.</t>
        </is>
      </c>
      <c r="R5" s="4" t="inlineStr">
        <is>
          <t>Nettozufluss vor Finanzierung</t>
        </is>
      </c>
      <c r="S5" s="4" t="inlineStr">
        <is>
          <t>Finanzierungskosten p.a.</t>
        </is>
      </c>
      <c r="T5" s="4" t="inlineStr">
        <is>
          <t>Nettozufluss nach Finanzierung</t>
        </is>
      </c>
      <c r="U5" s="4" t="inlineStr">
        <is>
          <t>Amortisation</t>
        </is>
      </c>
      <c r="V5" s="4" t="inlineStr">
        <is>
          <t>Kapitalwert nach Finanzierung</t>
        </is>
      </c>
      <c r="W5" s="4" t="inlineStr">
        <is>
          <t>Ergebnis über Laufzeit</t>
        </is>
      </c>
      <c r="X5" s="4" t="inlineStr">
        <is>
          <t>Rendite über Laufzeit</t>
        </is>
      </c>
      <c r="Y5" s="4" t="inlineStr">
        <is>
          <t>Prüfergebnis</t>
        </is>
      </c>
    </row>
    <row r="6">
      <c r="A6" s="19" t="inlineStr">
        <is>
          <t>IRM-001</t>
        </is>
      </c>
      <c r="B6" s="19" t="inlineStr">
        <is>
          <t>Fiktivpark-Sporthalle – Hallenboden</t>
        </is>
      </c>
      <c r="C6" s="19" t="inlineStr">
        <is>
          <t>Bodenautomat Kompakt A</t>
        </is>
      </c>
      <c r="D6" s="20" t="n">
        <v>46267</v>
      </c>
      <c r="E6" s="19" t="inlineStr">
        <is>
          <t>Objektleitung West</t>
        </is>
      </c>
      <c r="F6" s="21" t="inlineStr">
        <is>
          <t>Geprüft</t>
        </is>
      </c>
      <c r="G6" s="22" t="n">
        <v>18000</v>
      </c>
      <c r="H6" s="22" t="n">
        <v>1200</v>
      </c>
      <c r="I6" s="23" t="n">
        <v>7</v>
      </c>
      <c r="J6" s="22" t="n">
        <v>2000</v>
      </c>
      <c r="K6" s="24" t="n">
        <v>0.8</v>
      </c>
      <c r="L6" s="24" t="n">
        <v>0.055</v>
      </c>
      <c r="M6" s="22" t="n">
        <v>2900</v>
      </c>
      <c r="N6" s="22" t="n">
        <v>8500</v>
      </c>
      <c r="O6" s="22" t="n">
        <v>500</v>
      </c>
      <c r="P6" s="25">
        <f>IF($A6="","",IF(COUNT($G6:$H6)=2,SUM($G6:$H6),""))</f>
        <v/>
      </c>
      <c r="Q6" s="25">
        <f>IF($A6="","",IF(COUNT($N6:$O6)=2,SUM($N6:$O6),""))</f>
        <v/>
      </c>
      <c r="R6" s="25">
        <f>IF($A6="","",IF(AND(ISNUMBER($Q6),ISNUMBER($M6)),$Q6-$M6,""))</f>
        <v/>
      </c>
      <c r="S6" s="25">
        <f>IF($A6="","",IF(AND(ISNUMBER($P6),COUNT($K6:$L6)=2),$P6*$K6*$L6,""))</f>
        <v/>
      </c>
      <c r="T6" s="25">
        <f>IF($A6="","",IF(AND(ISNUMBER($R6),ISNUMBER($S6)),$R6-$S6,""))</f>
        <v/>
      </c>
      <c r="U6" s="26">
        <f>IF(OR($A6="",NOT(ISNUMBER($P6)),NOT(ISNUMBER($T6)),$T6&lt;=0),"",IFERROR($P6/$T6,""))</f>
        <v/>
      </c>
      <c r="V6" s="25">
        <f>IF(OR($A6="",COUNT($G6:$O6)&lt;9,NOT(ISNUMBER($T6)),NOT(ISNUMBER(Parameter!$B$5)),Parameter!$B$5&lt;0),"",IFERROR(IF(Parameter!$B$5=0,$T6*$I6+$J6-$P6,$T6*(1-(1+Parameter!$B$5)^(-$I6))/Parameter!$B$5+$J6/(1+Parameter!$B$5)^$I6-$P6),""))</f>
        <v/>
      </c>
      <c r="W6" s="25">
        <f>IF(OR($A6="",COUNT($G6:$O6)&lt;9,NOT(ISNUMBER($T6))),"",$T6*$I6+$J6-$P6)</f>
        <v/>
      </c>
      <c r="X6" s="27">
        <f>IF(OR($A6="",NOT(ISNUMBER($W6)),NOT(ISNUMBER($P6)),$P6&lt;=0),"",IFERROR($W6/$P6,""))</f>
        <v/>
      </c>
      <c r="Y6" s="8">
        <f>IF($A6="","",IF(OR($B6="",$C6="",$D6="",$E6="",$F6="",COUNT($G6:$O6)&lt;9,NOT(ISNUMBER($P6)),$P6&lt;=0),"Eingaben prüfen",IF($F6="Zurückgestellt","Zurückgestellt",IF($F6&lt;&gt;"Geprüft","Manuell prüfen",IF(AND(ISNUMBER($U6),ISNUMBER($V6),$T6&gt;Parameter!$B$8,$U6&lt;=Parameter!$B$6,$V6&gt;=Parameter!$B$7),"Vorteilhaft nach Annahmen","Manuell prüfen")))))</f>
        <v/>
      </c>
    </row>
    <row r="7">
      <c r="A7" s="19" t="inlineStr">
        <is>
          <t>IRM-002</t>
        </is>
      </c>
      <c r="B7" s="19" t="inlineStr">
        <is>
          <t>Musterfeld-Schule – Flure</t>
        </is>
      </c>
      <c r="C7" s="19" t="inlineStr">
        <is>
          <t>Bodenautomat Standard B</t>
        </is>
      </c>
      <c r="D7" s="20" t="n">
        <v>46260</v>
      </c>
      <c r="E7" s="19" t="inlineStr">
        <is>
          <t>Disposition Bildung</t>
        </is>
      </c>
      <c r="F7" s="21" t="inlineStr">
        <is>
          <t>Geprüft</t>
        </is>
      </c>
      <c r="G7" s="22" t="n">
        <v>24000</v>
      </c>
      <c r="H7" s="22" t="n">
        <v>1500</v>
      </c>
      <c r="I7" s="23" t="n">
        <v>8</v>
      </c>
      <c r="J7" s="22" t="n">
        <v>2500</v>
      </c>
      <c r="K7" s="24" t="n">
        <v>0.6</v>
      </c>
      <c r="L7" s="24" t="n">
        <v>0.05</v>
      </c>
      <c r="M7" s="22" t="n">
        <v>3600</v>
      </c>
      <c r="N7" s="22" t="n">
        <v>9000</v>
      </c>
      <c r="O7" s="22" t="n">
        <v>600</v>
      </c>
      <c r="P7" s="28">
        <f>IF($A7="","",IF(COUNT($G7:$H7)=2,SUM($G7:$H7),""))</f>
        <v/>
      </c>
      <c r="Q7" s="28">
        <f>IF($A7="","",IF(COUNT($N7:$O7)=2,SUM($N7:$O7),""))</f>
        <v/>
      </c>
      <c r="R7" s="28">
        <f>IF($A7="","",IF(AND(ISNUMBER($Q7),ISNUMBER($M7)),$Q7-$M7,""))</f>
        <v/>
      </c>
      <c r="S7" s="28">
        <f>IF($A7="","",IF(AND(ISNUMBER($P7),COUNT($K7:$L7)=2),$P7*$K7*$L7,""))</f>
        <v/>
      </c>
      <c r="T7" s="28">
        <f>IF($A7="","",IF(AND(ISNUMBER($R7),ISNUMBER($S7)),$R7-$S7,""))</f>
        <v/>
      </c>
      <c r="U7" s="29">
        <f>IF(OR($A7="",NOT(ISNUMBER($P7)),NOT(ISNUMBER($T7)),$T7&lt;=0),"",IFERROR($P7/$T7,""))</f>
        <v/>
      </c>
      <c r="V7" s="28">
        <f>IF(OR($A7="",COUNT($G7:$O7)&lt;9,NOT(ISNUMBER($T7)),NOT(ISNUMBER(Parameter!$B$5)),Parameter!$B$5&lt;0),"",IFERROR(IF(Parameter!$B$5=0,$T7*$I7+$J7-$P7,$T7*(1-(1+Parameter!$B$5)^(-$I7))/Parameter!$B$5+$J7/(1+Parameter!$B$5)^$I7-$P7),""))</f>
        <v/>
      </c>
      <c r="W7" s="28">
        <f>IF(OR($A7="",COUNT($G7:$O7)&lt;9,NOT(ISNUMBER($T7))),"",$T7*$I7+$J7-$P7)</f>
        <v/>
      </c>
      <c r="X7" s="30">
        <f>IF(OR($A7="",NOT(ISNUMBER($W7)),NOT(ISNUMBER($P7)),$P7&lt;=0),"",IFERROR($W7/$P7,""))</f>
        <v/>
      </c>
      <c r="Y7" s="5">
        <f>IF($A7="","",IF(OR($B7="",$C7="",$D7="",$E7="",$F7="",COUNT($G7:$O7)&lt;9,NOT(ISNUMBER($P7)),$P7&lt;=0),"Eingaben prüfen",IF($F7="Zurückgestellt","Zurückgestellt",IF($F7&lt;&gt;"Geprüft","Manuell prüfen",IF(AND(ISNUMBER($U7),ISNUMBER($V7),$T7&gt;Parameter!$B$8,$U7&lt;=Parameter!$B$6,$V7&gt;=Parameter!$B$7),"Vorteilhaft nach Annahmen","Manuell prüfen")))))</f>
        <v/>
      </c>
    </row>
    <row r="8">
      <c r="A8" s="19" t="inlineStr">
        <is>
          <t>IRM-003</t>
        </is>
      </c>
      <c r="B8" s="19" t="inlineStr">
        <is>
          <t>Nordstern-Testbüro – Eingang</t>
        </is>
      </c>
      <c r="C8" s="19" t="inlineStr">
        <is>
          <t>Scheuersaugmaschine Kompakt C</t>
        </is>
      </c>
      <c r="D8" s="20" t="n">
        <v>46253</v>
      </c>
      <c r="E8" s="19" t="inlineStr">
        <is>
          <t>Objektleitung Büro</t>
        </is>
      </c>
      <c r="F8" s="21" t="inlineStr">
        <is>
          <t>Geprüft</t>
        </is>
      </c>
      <c r="G8" s="22" t="n">
        <v>8900</v>
      </c>
      <c r="H8" s="22" t="n">
        <v>700</v>
      </c>
      <c r="I8" s="23" t="n">
        <v>5</v>
      </c>
      <c r="J8" s="22" t="n">
        <v>800</v>
      </c>
      <c r="K8" s="24" t="n">
        <v>0</v>
      </c>
      <c r="L8" s="24" t="n">
        <v>0</v>
      </c>
      <c r="M8" s="22" t="n">
        <v>1700</v>
      </c>
      <c r="N8" s="22" t="n">
        <v>4300</v>
      </c>
      <c r="O8" s="22" t="n">
        <v>200</v>
      </c>
      <c r="P8" s="25">
        <f>IF($A8="","",IF(COUNT($G8:$H8)=2,SUM($G8:$H8),""))</f>
        <v/>
      </c>
      <c r="Q8" s="25">
        <f>IF($A8="","",IF(COUNT($N8:$O8)=2,SUM($N8:$O8),""))</f>
        <v/>
      </c>
      <c r="R8" s="25">
        <f>IF($A8="","",IF(AND(ISNUMBER($Q8),ISNUMBER($M8)),$Q8-$M8,""))</f>
        <v/>
      </c>
      <c r="S8" s="25">
        <f>IF($A8="","",IF(AND(ISNUMBER($P8),COUNT($K8:$L8)=2),$P8*$K8*$L8,""))</f>
        <v/>
      </c>
      <c r="T8" s="25">
        <f>IF($A8="","",IF(AND(ISNUMBER($R8),ISNUMBER($S8)),$R8-$S8,""))</f>
        <v/>
      </c>
      <c r="U8" s="26">
        <f>IF(OR($A8="",NOT(ISNUMBER($P8)),NOT(ISNUMBER($T8)),$T8&lt;=0),"",IFERROR($P8/$T8,""))</f>
        <v/>
      </c>
      <c r="V8" s="25">
        <f>IF(OR($A8="",COUNT($G8:$O8)&lt;9,NOT(ISNUMBER($T8)),NOT(ISNUMBER(Parameter!$B$5)),Parameter!$B$5&lt;0),"",IFERROR(IF(Parameter!$B$5=0,$T8*$I8+$J8-$P8,$T8*(1-(1+Parameter!$B$5)^(-$I8))/Parameter!$B$5+$J8/(1+Parameter!$B$5)^$I8-$P8),""))</f>
        <v/>
      </c>
      <c r="W8" s="25">
        <f>IF(OR($A8="",COUNT($G8:$O8)&lt;9,NOT(ISNUMBER($T8))),"",$T8*$I8+$J8-$P8)</f>
        <v/>
      </c>
      <c r="X8" s="27">
        <f>IF(OR($A8="",NOT(ISNUMBER($W8)),NOT(ISNUMBER($P8)),$P8&lt;=0),"",IFERROR($W8/$P8,""))</f>
        <v/>
      </c>
      <c r="Y8" s="8">
        <f>IF($A8="","",IF(OR($B8="",$C8="",$D8="",$E8="",$F8="",COUNT($G8:$O8)&lt;9,NOT(ISNUMBER($P8)),$P8&lt;=0),"Eingaben prüfen",IF($F8="Zurückgestellt","Zurückgestellt",IF($F8&lt;&gt;"Geprüft","Manuell prüfen",IF(AND(ISNUMBER($U8),ISNUMBER($V8),$T8&gt;Parameter!$B$8,$U8&lt;=Parameter!$B$6,$V8&gt;=Parameter!$B$7),"Vorteilhaft nach Annahmen","Manuell prüfen")))))</f>
        <v/>
      </c>
    </row>
    <row r="9">
      <c r="A9" s="19" t="inlineStr">
        <is>
          <t>IRM-004</t>
        </is>
      </c>
      <c r="B9" s="19" t="inlineStr">
        <is>
          <t>Fiktivwerk-Logistikhalle – Fahrwege</t>
        </is>
      </c>
      <c r="C9" s="19" t="inlineStr">
        <is>
          <t>Aufsitzmaschine Logistik D</t>
        </is>
      </c>
      <c r="D9" s="20" t="n">
        <v>46244</v>
      </c>
      <c r="E9" s="19" t="inlineStr">
        <is>
          <t>Disposition Logistik</t>
        </is>
      </c>
      <c r="F9" s="21" t="inlineStr">
        <is>
          <t>Entwurf</t>
        </is>
      </c>
      <c r="G9" s="22" t="n">
        <v>42000</v>
      </c>
      <c r="H9" s="22" t="n">
        <v>3000</v>
      </c>
      <c r="I9" s="23" t="n">
        <v>8</v>
      </c>
      <c r="J9" s="22" t="n">
        <v>5000</v>
      </c>
      <c r="K9" s="24" t="n">
        <v>0.7</v>
      </c>
      <c r="L9" s="24" t="n">
        <v>0.058</v>
      </c>
      <c r="M9" s="22" t="n">
        <v>6600</v>
      </c>
      <c r="N9" s="22" t="n">
        <v>15500</v>
      </c>
      <c r="O9" s="22" t="n">
        <v>1400</v>
      </c>
      <c r="P9" s="28">
        <f>IF($A9="","",IF(COUNT($G9:$H9)=2,SUM($G9:$H9),""))</f>
        <v/>
      </c>
      <c r="Q9" s="28">
        <f>IF($A9="","",IF(COUNT($N9:$O9)=2,SUM($N9:$O9),""))</f>
        <v/>
      </c>
      <c r="R9" s="28">
        <f>IF($A9="","",IF(AND(ISNUMBER($Q9),ISNUMBER($M9)),$Q9-$M9,""))</f>
        <v/>
      </c>
      <c r="S9" s="28">
        <f>IF($A9="","",IF(AND(ISNUMBER($P9),COUNT($K9:$L9)=2),$P9*$K9*$L9,""))</f>
        <v/>
      </c>
      <c r="T9" s="28">
        <f>IF($A9="","",IF(AND(ISNUMBER($R9),ISNUMBER($S9)),$R9-$S9,""))</f>
        <v/>
      </c>
      <c r="U9" s="29">
        <f>IF(OR($A9="",NOT(ISNUMBER($P9)),NOT(ISNUMBER($T9)),$T9&lt;=0),"",IFERROR($P9/$T9,""))</f>
        <v/>
      </c>
      <c r="V9" s="28">
        <f>IF(OR($A9="",COUNT($G9:$O9)&lt;9,NOT(ISNUMBER($T9)),NOT(ISNUMBER(Parameter!$B$5)),Parameter!$B$5&lt;0),"",IFERROR(IF(Parameter!$B$5=0,$T9*$I9+$J9-$P9,$T9*(1-(1+Parameter!$B$5)^(-$I9))/Parameter!$B$5+$J9/(1+Parameter!$B$5)^$I9-$P9),""))</f>
        <v/>
      </c>
      <c r="W9" s="28">
        <f>IF(OR($A9="",COUNT($G9:$O9)&lt;9,NOT(ISNUMBER($T9))),"",$T9*$I9+$J9-$P9)</f>
        <v/>
      </c>
      <c r="X9" s="30">
        <f>IF(OR($A9="",NOT(ISNUMBER($W9)),NOT(ISNUMBER($P9)),$P9&lt;=0),"",IFERROR($W9/$P9,""))</f>
        <v/>
      </c>
      <c r="Y9" s="5">
        <f>IF($A9="","",IF(OR($B9="",$C9="",$D9="",$E9="",$F9="",COUNT($G9:$O9)&lt;9,NOT(ISNUMBER($P9)),$P9&lt;=0),"Eingaben prüfen",IF($F9="Zurückgestellt","Zurückgestellt",IF($F9&lt;&gt;"Geprüft","Manuell prüfen",IF(AND(ISNUMBER($U9),ISNUMBER($V9),$T9&gt;Parameter!$B$8,$U9&lt;=Parameter!$B$6,$V9&gt;=Parameter!$B$7),"Vorteilhaft nach Annahmen","Manuell prüfen")))))</f>
        <v/>
      </c>
    </row>
    <row r="10">
      <c r="A10" s="19" t="inlineStr">
        <is>
          <t>IRM-005</t>
        </is>
      </c>
      <c r="B10" s="19" t="inlineStr">
        <is>
          <t>Musterbogen-Gesundheitszentrum – Flure</t>
        </is>
      </c>
      <c r="C10" s="19" t="inlineStr">
        <is>
          <t>Bodenautomat Leise E</t>
        </is>
      </c>
      <c r="D10" s="20" t="n">
        <v>46236</v>
      </c>
      <c r="E10" s="19" t="inlineStr">
        <is>
          <t>Objektleitung Gesundheit</t>
        </is>
      </c>
      <c r="F10" s="21" t="inlineStr">
        <is>
          <t>Geprüft</t>
        </is>
      </c>
      <c r="G10" s="22" t="n">
        <v>15500</v>
      </c>
      <c r="H10" s="22" t="n">
        <v>1200</v>
      </c>
      <c r="I10" s="23" t="n">
        <v>6</v>
      </c>
      <c r="J10" s="22" t="n">
        <v>1800</v>
      </c>
      <c r="K10" s="24" t="n">
        <v>0.5</v>
      </c>
      <c r="L10" s="24" t="n">
        <v>0.049</v>
      </c>
      <c r="M10" s="22" t="n">
        <v>2800</v>
      </c>
      <c r="N10" s="22" t="n">
        <v>7200</v>
      </c>
      <c r="O10" s="22" t="n">
        <v>400</v>
      </c>
      <c r="P10" s="25">
        <f>IF($A10="","",IF(COUNT($G10:$H10)=2,SUM($G10:$H10),""))</f>
        <v/>
      </c>
      <c r="Q10" s="25">
        <f>IF($A10="","",IF(COUNT($N10:$O10)=2,SUM($N10:$O10),""))</f>
        <v/>
      </c>
      <c r="R10" s="25">
        <f>IF($A10="","",IF(AND(ISNUMBER($Q10),ISNUMBER($M10)),$Q10-$M10,""))</f>
        <v/>
      </c>
      <c r="S10" s="25">
        <f>IF($A10="","",IF(AND(ISNUMBER($P10),COUNT($K10:$L10)=2),$P10*$K10*$L10,""))</f>
        <v/>
      </c>
      <c r="T10" s="25">
        <f>IF($A10="","",IF(AND(ISNUMBER($R10),ISNUMBER($S10)),$R10-$S10,""))</f>
        <v/>
      </c>
      <c r="U10" s="26">
        <f>IF(OR($A10="",NOT(ISNUMBER($P10)),NOT(ISNUMBER($T10)),$T10&lt;=0),"",IFERROR($P10/$T10,""))</f>
        <v/>
      </c>
      <c r="V10" s="25">
        <f>IF(OR($A10="",COUNT($G10:$O10)&lt;9,NOT(ISNUMBER($T10)),NOT(ISNUMBER(Parameter!$B$5)),Parameter!$B$5&lt;0),"",IFERROR(IF(Parameter!$B$5=0,$T10*$I10+$J10-$P10,$T10*(1-(1+Parameter!$B$5)^(-$I10))/Parameter!$B$5+$J10/(1+Parameter!$B$5)^$I10-$P10),""))</f>
        <v/>
      </c>
      <c r="W10" s="25">
        <f>IF(OR($A10="",COUNT($G10:$O10)&lt;9,NOT(ISNUMBER($T10))),"",$T10*$I10+$J10-$P10)</f>
        <v/>
      </c>
      <c r="X10" s="27">
        <f>IF(OR($A10="",NOT(ISNUMBER($W10)),NOT(ISNUMBER($P10)),$P10&lt;=0),"",IFERROR($W10/$P10,""))</f>
        <v/>
      </c>
      <c r="Y10" s="8">
        <f>IF($A10="","",IF(OR($B10="",$C10="",$D10="",$E10="",$F10="",COUNT($G10:$O10)&lt;9,NOT(ISNUMBER($P10)),$P10&lt;=0),"Eingaben prüfen",IF($F10="Zurückgestellt","Zurückgestellt",IF($F10&lt;&gt;"Geprüft","Manuell prüfen",IF(AND(ISNUMBER($U10),ISNUMBER($V10),$T10&gt;Parameter!$B$8,$U10&lt;=Parameter!$B$6,$V10&gt;=Parameter!$B$7),"Vorteilhaft nach Annahmen","Manuell prüfen")))))</f>
        <v/>
      </c>
    </row>
    <row r="11">
      <c r="A11" s="19" t="inlineStr">
        <is>
          <t>IRM-006</t>
        </is>
      </c>
      <c r="B11" s="19" t="inlineStr">
        <is>
          <t>Testmarkt-Passage – Verkaufsfläche</t>
        </is>
      </c>
      <c r="C11" s="19" t="inlineStr">
        <is>
          <t>Kehrsaugmaschine Passage F</t>
        </is>
      </c>
      <c r="D11" s="20" t="n">
        <v>46228</v>
      </c>
      <c r="E11" s="19" t="inlineStr">
        <is>
          <t>Disposition Handel</t>
        </is>
      </c>
      <c r="F11" s="21" t="inlineStr">
        <is>
          <t>Geprüft</t>
        </is>
      </c>
      <c r="G11" s="22" t="n">
        <v>29000</v>
      </c>
      <c r="H11" s="22" t="n">
        <v>2000</v>
      </c>
      <c r="I11" s="23" t="n">
        <v>7</v>
      </c>
      <c r="J11" s="22" t="n">
        <v>3000</v>
      </c>
      <c r="K11" s="24" t="n">
        <v>1</v>
      </c>
      <c r="L11" s="24" t="n">
        <v>0.06</v>
      </c>
      <c r="M11" s="22" t="n">
        <v>5400</v>
      </c>
      <c r="N11" s="22" t="n">
        <v>10500</v>
      </c>
      <c r="O11" s="22" t="n">
        <v>900</v>
      </c>
      <c r="P11" s="28">
        <f>IF($A11="","",IF(COUNT($G11:$H11)=2,SUM($G11:$H11),""))</f>
        <v/>
      </c>
      <c r="Q11" s="28">
        <f>IF($A11="","",IF(COUNT($N11:$O11)=2,SUM($N11:$O11),""))</f>
        <v/>
      </c>
      <c r="R11" s="28">
        <f>IF($A11="","",IF(AND(ISNUMBER($Q11),ISNUMBER($M11)),$Q11-$M11,""))</f>
        <v/>
      </c>
      <c r="S11" s="28">
        <f>IF($A11="","",IF(AND(ISNUMBER($P11),COUNT($K11:$L11)=2),$P11*$K11*$L11,""))</f>
        <v/>
      </c>
      <c r="T11" s="28">
        <f>IF($A11="","",IF(AND(ISNUMBER($R11),ISNUMBER($S11)),$R11-$S11,""))</f>
        <v/>
      </c>
      <c r="U11" s="29">
        <f>IF(OR($A11="",NOT(ISNUMBER($P11)),NOT(ISNUMBER($T11)),$T11&lt;=0),"",IFERROR($P11/$T11,""))</f>
        <v/>
      </c>
      <c r="V11" s="28">
        <f>IF(OR($A11="",COUNT($G11:$O11)&lt;9,NOT(ISNUMBER($T11)),NOT(ISNUMBER(Parameter!$B$5)),Parameter!$B$5&lt;0),"",IFERROR(IF(Parameter!$B$5=0,$T11*$I11+$J11-$P11,$T11*(1-(1+Parameter!$B$5)^(-$I11))/Parameter!$B$5+$J11/(1+Parameter!$B$5)^$I11-$P11),""))</f>
        <v/>
      </c>
      <c r="W11" s="28">
        <f>IF(OR($A11="",COUNT($G11:$O11)&lt;9,NOT(ISNUMBER($T11))),"",$T11*$I11+$J11-$P11)</f>
        <v/>
      </c>
      <c r="X11" s="30">
        <f>IF(OR($A11="",NOT(ISNUMBER($W11)),NOT(ISNUMBER($P11)),$P11&lt;=0),"",IFERROR($W11/$P11,""))</f>
        <v/>
      </c>
      <c r="Y11" s="5">
        <f>IF($A11="","",IF(OR($B11="",$C11="",$D11="",$E11="",$F11="",COUNT($G11:$O11)&lt;9,NOT(ISNUMBER($P11)),$P11&lt;=0),"Eingaben prüfen",IF($F11="Zurückgestellt","Zurückgestellt",IF($F11&lt;&gt;"Geprüft","Manuell prüfen",IF(AND(ISNUMBER($U11),ISNUMBER($V11),$T11&gt;Parameter!$B$8,$U11&lt;=Parameter!$B$6,$V11&gt;=Parameter!$B$7),"Vorteilhaft nach Annahmen","Manuell prüfen")))))</f>
        <v/>
      </c>
    </row>
    <row r="12">
      <c r="A12" s="19" t="inlineStr">
        <is>
          <t>IRM-007</t>
        </is>
      </c>
      <c r="B12" s="19" t="inlineStr">
        <is>
          <t>Fiktivtal-Produktionshalle – Hallenfläche</t>
        </is>
      </c>
      <c r="C12" s="19" t="inlineStr">
        <is>
          <t>Aufsitzmaschine Industrie G</t>
        </is>
      </c>
      <c r="D12" s="20" t="n">
        <v>46220</v>
      </c>
      <c r="E12" s="19" t="inlineStr">
        <is>
          <t>Objektleitung Industrie</t>
        </is>
      </c>
      <c r="F12" s="21" t="inlineStr">
        <is>
          <t>Entwurf</t>
        </is>
      </c>
      <c r="G12" s="22" t="n">
        <v>36000</v>
      </c>
      <c r="H12" s="22" t="n">
        <v>2400</v>
      </c>
      <c r="I12" s="23" t="n">
        <v>9</v>
      </c>
      <c r="J12" s="22" t="n">
        <v>4500</v>
      </c>
      <c r="K12" s="24" t="n">
        <v>0.4</v>
      </c>
      <c r="L12" s="24" t="n">
        <v>0.052</v>
      </c>
      <c r="M12" s="22" t="n">
        <v>6200</v>
      </c>
      <c r="N12" s="22" t="n">
        <v>14800</v>
      </c>
      <c r="O12" s="22" t="n">
        <v>1200</v>
      </c>
      <c r="P12" s="25">
        <f>IF($A12="","",IF(COUNT($G12:$H12)=2,SUM($G12:$H12),""))</f>
        <v/>
      </c>
      <c r="Q12" s="25">
        <f>IF($A12="","",IF(COUNT($N12:$O12)=2,SUM($N12:$O12),""))</f>
        <v/>
      </c>
      <c r="R12" s="25">
        <f>IF($A12="","",IF(AND(ISNUMBER($Q12),ISNUMBER($M12)),$Q12-$M12,""))</f>
        <v/>
      </c>
      <c r="S12" s="25">
        <f>IF($A12="","",IF(AND(ISNUMBER($P12),COUNT($K12:$L12)=2),$P12*$K12*$L12,""))</f>
        <v/>
      </c>
      <c r="T12" s="25">
        <f>IF($A12="","",IF(AND(ISNUMBER($R12),ISNUMBER($S12)),$R12-$S12,""))</f>
        <v/>
      </c>
      <c r="U12" s="26">
        <f>IF(OR($A12="",NOT(ISNUMBER($P12)),NOT(ISNUMBER($T12)),$T12&lt;=0),"",IFERROR($P12/$T12,""))</f>
        <v/>
      </c>
      <c r="V12" s="25">
        <f>IF(OR($A12="",COUNT($G12:$O12)&lt;9,NOT(ISNUMBER($T12)),NOT(ISNUMBER(Parameter!$B$5)),Parameter!$B$5&lt;0),"",IFERROR(IF(Parameter!$B$5=0,$T12*$I12+$J12-$P12,$T12*(1-(1+Parameter!$B$5)^(-$I12))/Parameter!$B$5+$J12/(1+Parameter!$B$5)^$I12-$P12),""))</f>
        <v/>
      </c>
      <c r="W12" s="25">
        <f>IF(OR($A12="",COUNT($G12:$O12)&lt;9,NOT(ISNUMBER($T12))),"",$T12*$I12+$J12-$P12)</f>
        <v/>
      </c>
      <c r="X12" s="27">
        <f>IF(OR($A12="",NOT(ISNUMBER($W12)),NOT(ISNUMBER($P12)),$P12&lt;=0),"",IFERROR($W12/$P12,""))</f>
        <v/>
      </c>
      <c r="Y12" s="8">
        <f>IF($A12="","",IF(OR($B12="",$C12="",$D12="",$E12="",$F12="",COUNT($G12:$O12)&lt;9,NOT(ISNUMBER($P12)),$P12&lt;=0),"Eingaben prüfen",IF($F12="Zurückgestellt","Zurückgestellt",IF($F12&lt;&gt;"Geprüft","Manuell prüfen",IF(AND(ISNUMBER($U12),ISNUMBER($V12),$T12&gt;Parameter!$B$8,$U12&lt;=Parameter!$B$6,$V12&gt;=Parameter!$B$7),"Vorteilhaft nach Annahmen","Manuell prüfen")))))</f>
        <v/>
      </c>
    </row>
    <row r="13">
      <c r="A13" s="19" t="inlineStr">
        <is>
          <t>IRM-008</t>
        </is>
      </c>
      <c r="B13" s="19" t="inlineStr">
        <is>
          <t>Musterdeck-Tiefgarage – Fahrbahn</t>
        </is>
      </c>
      <c r="C13" s="19" t="inlineStr">
        <is>
          <t>Kehrmaschine Garage H</t>
        </is>
      </c>
      <c r="D13" s="20" t="n">
        <v>46212</v>
      </c>
      <c r="E13" s="19" t="inlineStr">
        <is>
          <t>Disposition Außenflächen</t>
        </is>
      </c>
      <c r="F13" s="21" t="inlineStr">
        <is>
          <t>Geprüft</t>
        </is>
      </c>
      <c r="G13" s="22" t="n">
        <v>21000</v>
      </c>
      <c r="H13" s="22" t="n">
        <v>1400</v>
      </c>
      <c r="I13" s="23" t="n">
        <v>7</v>
      </c>
      <c r="J13" s="22" t="n">
        <v>2500</v>
      </c>
      <c r="K13" s="24" t="n">
        <v>0.75</v>
      </c>
      <c r="L13" s="24" t="n">
        <v>0.057</v>
      </c>
      <c r="M13" s="22" t="n">
        <v>4300</v>
      </c>
      <c r="N13" s="22" t="n">
        <v>9800</v>
      </c>
      <c r="O13" s="22" t="n">
        <v>700</v>
      </c>
      <c r="P13" s="28">
        <f>IF($A13="","",IF(COUNT($G13:$H13)=2,SUM($G13:$H13),""))</f>
        <v/>
      </c>
      <c r="Q13" s="28">
        <f>IF($A13="","",IF(COUNT($N13:$O13)=2,SUM($N13:$O13),""))</f>
        <v/>
      </c>
      <c r="R13" s="28">
        <f>IF($A13="","",IF(AND(ISNUMBER($Q13),ISNUMBER($M13)),$Q13-$M13,""))</f>
        <v/>
      </c>
      <c r="S13" s="28">
        <f>IF($A13="","",IF(AND(ISNUMBER($P13),COUNT($K13:$L13)=2),$P13*$K13*$L13,""))</f>
        <v/>
      </c>
      <c r="T13" s="28">
        <f>IF($A13="","",IF(AND(ISNUMBER($R13),ISNUMBER($S13)),$R13-$S13,""))</f>
        <v/>
      </c>
      <c r="U13" s="29">
        <f>IF(OR($A13="",NOT(ISNUMBER($P13)),NOT(ISNUMBER($T13)),$T13&lt;=0),"",IFERROR($P13/$T13,""))</f>
        <v/>
      </c>
      <c r="V13" s="28">
        <f>IF(OR($A13="",COUNT($G13:$O13)&lt;9,NOT(ISNUMBER($T13)),NOT(ISNUMBER(Parameter!$B$5)),Parameter!$B$5&lt;0),"",IFERROR(IF(Parameter!$B$5=0,$T13*$I13+$J13-$P13,$T13*(1-(1+Parameter!$B$5)^(-$I13))/Parameter!$B$5+$J13/(1+Parameter!$B$5)^$I13-$P13),""))</f>
        <v/>
      </c>
      <c r="W13" s="28">
        <f>IF(OR($A13="",COUNT($G13:$O13)&lt;9,NOT(ISNUMBER($T13))),"",$T13*$I13+$J13-$P13)</f>
        <v/>
      </c>
      <c r="X13" s="30">
        <f>IF(OR($A13="",NOT(ISNUMBER($W13)),NOT(ISNUMBER($P13)),$P13&lt;=0),"",IFERROR($W13/$P13,""))</f>
        <v/>
      </c>
      <c r="Y13" s="5">
        <f>IF($A13="","",IF(OR($B13="",$C13="",$D13="",$E13="",$F13="",COUNT($G13:$O13)&lt;9,NOT(ISNUMBER($P13)),$P13&lt;=0),"Eingaben prüfen",IF($F13="Zurückgestellt","Zurückgestellt",IF($F13&lt;&gt;"Geprüft","Manuell prüfen",IF(AND(ISNUMBER($U13),ISNUMBER($V13),$T13&gt;Parameter!$B$8,$U13&lt;=Parameter!$B$6,$V13&gt;=Parameter!$B$7),"Vorteilhaft nach Annahmen","Manuell prüfen")))))</f>
        <v/>
      </c>
    </row>
    <row r="14">
      <c r="A14" s="19" t="inlineStr">
        <is>
          <t>IRM-009</t>
        </is>
      </c>
      <c r="B14" s="19" t="inlineStr">
        <is>
          <t>Testgarten-Kita – Mehrzweckraum</t>
        </is>
      </c>
      <c r="C14" s="19" t="inlineStr">
        <is>
          <t>Bodenautomat Klein I</t>
        </is>
      </c>
      <c r="D14" s="20" t="n">
        <v>46204</v>
      </c>
      <c r="E14" s="19" t="inlineStr">
        <is>
          <t>Objektleitung Betreuung</t>
        </is>
      </c>
      <c r="F14" s="21" t="inlineStr">
        <is>
          <t>Geprüft</t>
        </is>
      </c>
      <c r="G14" s="22" t="n">
        <v>7200</v>
      </c>
      <c r="H14" s="22" t="n">
        <v>500</v>
      </c>
      <c r="I14" s="23" t="n">
        <v>5</v>
      </c>
      <c r="J14" s="22" t="n">
        <v>500</v>
      </c>
      <c r="K14" s="24" t="n">
        <v>0</v>
      </c>
      <c r="L14" s="24" t="n">
        <v>0</v>
      </c>
      <c r="M14" s="22" t="n">
        <v>1300</v>
      </c>
      <c r="N14" s="22" t="n">
        <v>3900</v>
      </c>
      <c r="O14" s="22" t="n">
        <v>100</v>
      </c>
      <c r="P14" s="25">
        <f>IF($A14="","",IF(COUNT($G14:$H14)=2,SUM($G14:$H14),""))</f>
        <v/>
      </c>
      <c r="Q14" s="25">
        <f>IF($A14="","",IF(COUNT($N14:$O14)=2,SUM($N14:$O14),""))</f>
        <v/>
      </c>
      <c r="R14" s="25">
        <f>IF($A14="","",IF(AND(ISNUMBER($Q14),ISNUMBER($M14)),$Q14-$M14,""))</f>
        <v/>
      </c>
      <c r="S14" s="25">
        <f>IF($A14="","",IF(AND(ISNUMBER($P14),COUNT($K14:$L14)=2),$P14*$K14*$L14,""))</f>
        <v/>
      </c>
      <c r="T14" s="25">
        <f>IF($A14="","",IF(AND(ISNUMBER($R14),ISNUMBER($S14)),$R14-$S14,""))</f>
        <v/>
      </c>
      <c r="U14" s="26">
        <f>IF(OR($A14="",NOT(ISNUMBER($P14)),NOT(ISNUMBER($T14)),$T14&lt;=0),"",IFERROR($P14/$T14,""))</f>
        <v/>
      </c>
      <c r="V14" s="25">
        <f>IF(OR($A14="",COUNT($G14:$O14)&lt;9,NOT(ISNUMBER($T14)),NOT(ISNUMBER(Parameter!$B$5)),Parameter!$B$5&lt;0),"",IFERROR(IF(Parameter!$B$5=0,$T14*$I14+$J14-$P14,$T14*(1-(1+Parameter!$B$5)^(-$I14))/Parameter!$B$5+$J14/(1+Parameter!$B$5)^$I14-$P14),""))</f>
        <v/>
      </c>
      <c r="W14" s="25">
        <f>IF(OR($A14="",COUNT($G14:$O14)&lt;9,NOT(ISNUMBER($T14))),"",$T14*$I14+$J14-$P14)</f>
        <v/>
      </c>
      <c r="X14" s="27">
        <f>IF(OR($A14="",NOT(ISNUMBER($W14)),NOT(ISNUMBER($P14)),$P14&lt;=0),"",IFERROR($W14/$P14,""))</f>
        <v/>
      </c>
      <c r="Y14" s="8">
        <f>IF($A14="","",IF(OR($B14="",$C14="",$D14="",$E14="",$F14="",COUNT($G14:$O14)&lt;9,NOT(ISNUMBER($P14)),$P14&lt;=0),"Eingaben prüfen",IF($F14="Zurückgestellt","Zurückgestellt",IF($F14&lt;&gt;"Geprüft","Manuell prüfen",IF(AND(ISNUMBER($U14),ISNUMBER($V14),$T14&gt;Parameter!$B$8,$U14&lt;=Parameter!$B$6,$V14&gt;=Parameter!$B$7),"Vorteilhaft nach Annahmen","Manuell prüfen")))))</f>
        <v/>
      </c>
    </row>
    <row r="15">
      <c r="A15" s="19" t="inlineStr">
        <is>
          <t>IRM-010</t>
        </is>
      </c>
      <c r="B15" s="19" t="inlineStr">
        <is>
          <t>Fiktiva-Veranstaltungshaus – Foyer</t>
        </is>
      </c>
      <c r="C15" s="19" t="inlineStr">
        <is>
          <t>Aufsitzmaschine Veranstaltung J</t>
        </is>
      </c>
      <c r="D15" s="20" t="n">
        <v>46196</v>
      </c>
      <c r="E15" s="19" t="inlineStr">
        <is>
          <t>Disposition Veranstaltungen</t>
        </is>
      </c>
      <c r="F15" s="21" t="inlineStr">
        <is>
          <t>Zurückgestellt</t>
        </is>
      </c>
      <c r="G15" s="22" t="n">
        <v>33000</v>
      </c>
      <c r="H15" s="22" t="n">
        <v>2200</v>
      </c>
      <c r="I15" s="23" t="n">
        <v>8</v>
      </c>
      <c r="J15" s="22" t="n">
        <v>4000</v>
      </c>
      <c r="K15" s="24" t="n">
        <v>0.9</v>
      </c>
      <c r="L15" s="24" t="n">
        <v>0.061</v>
      </c>
      <c r="M15" s="22" t="n">
        <v>5900</v>
      </c>
      <c r="N15" s="22" t="n">
        <v>13700</v>
      </c>
      <c r="O15" s="22" t="n">
        <v>800</v>
      </c>
      <c r="P15" s="28">
        <f>IF($A15="","",IF(COUNT($G15:$H15)=2,SUM($G15:$H15),""))</f>
        <v/>
      </c>
      <c r="Q15" s="28">
        <f>IF($A15="","",IF(COUNT($N15:$O15)=2,SUM($N15:$O15),""))</f>
        <v/>
      </c>
      <c r="R15" s="28">
        <f>IF($A15="","",IF(AND(ISNUMBER($Q15),ISNUMBER($M15)),$Q15-$M15,""))</f>
        <v/>
      </c>
      <c r="S15" s="28">
        <f>IF($A15="","",IF(AND(ISNUMBER($P15),COUNT($K15:$L15)=2),$P15*$K15*$L15,""))</f>
        <v/>
      </c>
      <c r="T15" s="28">
        <f>IF($A15="","",IF(AND(ISNUMBER($R15),ISNUMBER($S15)),$R15-$S15,""))</f>
        <v/>
      </c>
      <c r="U15" s="29">
        <f>IF(OR($A15="",NOT(ISNUMBER($P15)),NOT(ISNUMBER($T15)),$T15&lt;=0),"",IFERROR($P15/$T15,""))</f>
        <v/>
      </c>
      <c r="V15" s="28">
        <f>IF(OR($A15="",COUNT($G15:$O15)&lt;9,NOT(ISNUMBER($T15)),NOT(ISNUMBER(Parameter!$B$5)),Parameter!$B$5&lt;0),"",IFERROR(IF(Parameter!$B$5=0,$T15*$I15+$J15-$P15,$T15*(1-(1+Parameter!$B$5)^(-$I15))/Parameter!$B$5+$J15/(1+Parameter!$B$5)^$I15-$P15),""))</f>
        <v/>
      </c>
      <c r="W15" s="28">
        <f>IF(OR($A15="",COUNT($G15:$O15)&lt;9,NOT(ISNUMBER($T15))),"",$T15*$I15+$J15-$P15)</f>
        <v/>
      </c>
      <c r="X15" s="30">
        <f>IF(OR($A15="",NOT(ISNUMBER($W15)),NOT(ISNUMBER($P15)),$P15&lt;=0),"",IFERROR($W15/$P15,""))</f>
        <v/>
      </c>
      <c r="Y15" s="5">
        <f>IF($A15="","",IF(OR($B15="",$C15="",$D15="",$E15="",$F15="",COUNT($G15:$O15)&lt;9,NOT(ISNUMBER($P15)),$P15&lt;=0),"Eingaben prüfen",IF($F15="Zurückgestellt","Zurückgestellt",IF($F15&lt;&gt;"Geprüft","Manuell prüfen",IF(AND(ISNUMBER($U15),ISNUMBER($V15),$T15&gt;Parameter!$B$8,$U15&lt;=Parameter!$B$6,$V15&gt;=Parameter!$B$7),"Vorteilhaft nach Annahmen","Manuell prüfen")))))</f>
        <v/>
      </c>
    </row>
    <row r="16">
      <c r="A16" s="19" t="n"/>
      <c r="B16" s="19" t="n"/>
      <c r="C16" s="19" t="n"/>
      <c r="D16" s="20" t="n"/>
      <c r="E16" s="19" t="n"/>
      <c r="F16" s="21" t="n"/>
      <c r="G16" s="22" t="n"/>
      <c r="H16" s="22" t="n"/>
      <c r="I16" s="23" t="n"/>
      <c r="J16" s="22" t="n"/>
      <c r="K16" s="24" t="n"/>
      <c r="L16" s="24" t="n"/>
      <c r="M16" s="22" t="n"/>
      <c r="N16" s="22" t="n"/>
      <c r="O16" s="22" t="n"/>
      <c r="P16" s="25">
        <f>IF($A16="","",IF(COUNT($G16:$H16)=2,SUM($G16:$H16),""))</f>
        <v/>
      </c>
      <c r="Q16" s="25">
        <f>IF($A16="","",IF(COUNT($N16:$O16)=2,SUM($N16:$O16),""))</f>
        <v/>
      </c>
      <c r="R16" s="25">
        <f>IF($A16="","",IF(AND(ISNUMBER($Q16),ISNUMBER($M16)),$Q16-$M16,""))</f>
        <v/>
      </c>
      <c r="S16" s="25">
        <f>IF($A16="","",IF(AND(ISNUMBER($P16),COUNT($K16:$L16)=2),$P16*$K16*$L16,""))</f>
        <v/>
      </c>
      <c r="T16" s="25">
        <f>IF($A16="","",IF(AND(ISNUMBER($R16),ISNUMBER($S16)),$R16-$S16,""))</f>
        <v/>
      </c>
      <c r="U16" s="26">
        <f>IF(OR($A16="",NOT(ISNUMBER($P16)),NOT(ISNUMBER($T16)),$T16&lt;=0),"",IFERROR($P16/$T16,""))</f>
        <v/>
      </c>
      <c r="V16" s="25">
        <f>IF(OR($A16="",COUNT($G16:$O16)&lt;9,NOT(ISNUMBER($T16)),NOT(ISNUMBER(Parameter!$B$5)),Parameter!$B$5&lt;0),"",IFERROR(IF(Parameter!$B$5=0,$T16*$I16+$J16-$P16,$T16*(1-(1+Parameter!$B$5)^(-$I16))/Parameter!$B$5+$J16/(1+Parameter!$B$5)^$I16-$P16),""))</f>
        <v/>
      </c>
      <c r="W16" s="25">
        <f>IF(OR($A16="",COUNT($G16:$O16)&lt;9,NOT(ISNUMBER($T16))),"",$T16*$I16+$J16-$P16)</f>
        <v/>
      </c>
      <c r="X16" s="27">
        <f>IF(OR($A16="",NOT(ISNUMBER($W16)),NOT(ISNUMBER($P16)),$P16&lt;=0),"",IFERROR($W16/$P16,""))</f>
        <v/>
      </c>
      <c r="Y16" s="8">
        <f>IF($A16="","",IF(OR($B16="",$C16="",$D16="",$E16="",$F16="",COUNT($G16:$O16)&lt;9,NOT(ISNUMBER($P16)),$P16&lt;=0),"Eingaben prüfen",IF($F16="Zurückgestellt","Zurückgestellt",IF($F16&lt;&gt;"Geprüft","Manuell prüfen",IF(AND(ISNUMBER($U16),ISNUMBER($V16),$T16&gt;Parameter!$B$8,$U16&lt;=Parameter!$B$6,$V16&gt;=Parameter!$B$7),"Vorteilhaft nach Annahmen","Manuell prüfen")))))</f>
        <v/>
      </c>
    </row>
    <row r="17">
      <c r="A17" s="19" t="n"/>
      <c r="B17" s="19" t="n"/>
      <c r="C17" s="19" t="n"/>
      <c r="D17" s="20" t="n"/>
      <c r="E17" s="19" t="n"/>
      <c r="F17" s="21" t="n"/>
      <c r="G17" s="22" t="n"/>
      <c r="H17" s="22" t="n"/>
      <c r="I17" s="23" t="n"/>
      <c r="J17" s="22" t="n"/>
      <c r="K17" s="24" t="n"/>
      <c r="L17" s="24" t="n"/>
      <c r="M17" s="22" t="n"/>
      <c r="N17" s="22" t="n"/>
      <c r="O17" s="22" t="n"/>
      <c r="P17" s="28">
        <f>IF($A17="","",IF(COUNT($G17:$H17)=2,SUM($G17:$H17),""))</f>
        <v/>
      </c>
      <c r="Q17" s="28">
        <f>IF($A17="","",IF(COUNT($N17:$O17)=2,SUM($N17:$O17),""))</f>
        <v/>
      </c>
      <c r="R17" s="28">
        <f>IF($A17="","",IF(AND(ISNUMBER($Q17),ISNUMBER($M17)),$Q17-$M17,""))</f>
        <v/>
      </c>
      <c r="S17" s="28">
        <f>IF($A17="","",IF(AND(ISNUMBER($P17),COUNT($K17:$L17)=2),$P17*$K17*$L17,""))</f>
        <v/>
      </c>
      <c r="T17" s="28">
        <f>IF($A17="","",IF(AND(ISNUMBER($R17),ISNUMBER($S17)),$R17-$S17,""))</f>
        <v/>
      </c>
      <c r="U17" s="29">
        <f>IF(OR($A17="",NOT(ISNUMBER($P17)),NOT(ISNUMBER($T17)),$T17&lt;=0),"",IFERROR($P17/$T17,""))</f>
        <v/>
      </c>
      <c r="V17" s="28">
        <f>IF(OR($A17="",COUNT($G17:$O17)&lt;9,NOT(ISNUMBER($T17)),NOT(ISNUMBER(Parameter!$B$5)),Parameter!$B$5&lt;0),"",IFERROR(IF(Parameter!$B$5=0,$T17*$I17+$J17-$P17,$T17*(1-(1+Parameter!$B$5)^(-$I17))/Parameter!$B$5+$J17/(1+Parameter!$B$5)^$I17-$P17),""))</f>
        <v/>
      </c>
      <c r="W17" s="28">
        <f>IF(OR($A17="",COUNT($G17:$O17)&lt;9,NOT(ISNUMBER($T17))),"",$T17*$I17+$J17-$P17)</f>
        <v/>
      </c>
      <c r="X17" s="30">
        <f>IF(OR($A17="",NOT(ISNUMBER($W17)),NOT(ISNUMBER($P17)),$P17&lt;=0),"",IFERROR($W17/$P17,""))</f>
        <v/>
      </c>
      <c r="Y17" s="5">
        <f>IF($A17="","",IF(OR($B17="",$C17="",$D17="",$E17="",$F17="",COUNT($G17:$O17)&lt;9,NOT(ISNUMBER($P17)),$P17&lt;=0),"Eingaben prüfen",IF($F17="Zurückgestellt","Zurückgestellt",IF($F17&lt;&gt;"Geprüft","Manuell prüfen",IF(AND(ISNUMBER($U17),ISNUMBER($V17),$T17&gt;Parameter!$B$8,$U17&lt;=Parameter!$B$6,$V17&gt;=Parameter!$B$7),"Vorteilhaft nach Annahmen","Manuell prüfen")))))</f>
        <v/>
      </c>
    </row>
    <row r="18">
      <c r="A18" s="19" t="n"/>
      <c r="B18" s="19" t="n"/>
      <c r="C18" s="19" t="n"/>
      <c r="D18" s="20" t="n"/>
      <c r="E18" s="19" t="n"/>
      <c r="F18" s="21" t="n"/>
      <c r="G18" s="22" t="n"/>
      <c r="H18" s="22" t="n"/>
      <c r="I18" s="23" t="n"/>
      <c r="J18" s="22" t="n"/>
      <c r="K18" s="24" t="n"/>
      <c r="L18" s="24" t="n"/>
      <c r="M18" s="22" t="n"/>
      <c r="N18" s="22" t="n"/>
      <c r="O18" s="22" t="n"/>
      <c r="P18" s="25">
        <f>IF($A18="","",IF(COUNT($G18:$H18)=2,SUM($G18:$H18),""))</f>
        <v/>
      </c>
      <c r="Q18" s="25">
        <f>IF($A18="","",IF(COUNT($N18:$O18)=2,SUM($N18:$O18),""))</f>
        <v/>
      </c>
      <c r="R18" s="25">
        <f>IF($A18="","",IF(AND(ISNUMBER($Q18),ISNUMBER($M18)),$Q18-$M18,""))</f>
        <v/>
      </c>
      <c r="S18" s="25">
        <f>IF($A18="","",IF(AND(ISNUMBER($P18),COUNT($K18:$L18)=2),$P18*$K18*$L18,""))</f>
        <v/>
      </c>
      <c r="T18" s="25">
        <f>IF($A18="","",IF(AND(ISNUMBER($R18),ISNUMBER($S18)),$R18-$S18,""))</f>
        <v/>
      </c>
      <c r="U18" s="26">
        <f>IF(OR($A18="",NOT(ISNUMBER($P18)),NOT(ISNUMBER($T18)),$T18&lt;=0),"",IFERROR($P18/$T18,""))</f>
        <v/>
      </c>
      <c r="V18" s="25">
        <f>IF(OR($A18="",COUNT($G18:$O18)&lt;9,NOT(ISNUMBER($T18)),NOT(ISNUMBER(Parameter!$B$5)),Parameter!$B$5&lt;0),"",IFERROR(IF(Parameter!$B$5=0,$T18*$I18+$J18-$P18,$T18*(1-(1+Parameter!$B$5)^(-$I18))/Parameter!$B$5+$J18/(1+Parameter!$B$5)^$I18-$P18),""))</f>
        <v/>
      </c>
      <c r="W18" s="25">
        <f>IF(OR($A18="",COUNT($G18:$O18)&lt;9,NOT(ISNUMBER($T18))),"",$T18*$I18+$J18-$P18)</f>
        <v/>
      </c>
      <c r="X18" s="27">
        <f>IF(OR($A18="",NOT(ISNUMBER($W18)),NOT(ISNUMBER($P18)),$P18&lt;=0),"",IFERROR($W18/$P18,""))</f>
        <v/>
      </c>
      <c r="Y18" s="8">
        <f>IF($A18="","",IF(OR($B18="",$C18="",$D18="",$E18="",$F18="",COUNT($G18:$O18)&lt;9,NOT(ISNUMBER($P18)),$P18&lt;=0),"Eingaben prüfen",IF($F18="Zurückgestellt","Zurückgestellt",IF($F18&lt;&gt;"Geprüft","Manuell prüfen",IF(AND(ISNUMBER($U18),ISNUMBER($V18),$T18&gt;Parameter!$B$8,$U18&lt;=Parameter!$B$6,$V18&gt;=Parameter!$B$7),"Vorteilhaft nach Annahmen","Manuell prüfen")))))</f>
        <v/>
      </c>
    </row>
    <row r="19">
      <c r="A19" s="19" t="n"/>
      <c r="B19" s="19" t="n"/>
      <c r="C19" s="19" t="n"/>
      <c r="D19" s="20" t="n"/>
      <c r="E19" s="19" t="n"/>
      <c r="F19" s="21" t="n"/>
      <c r="G19" s="22" t="n"/>
      <c r="H19" s="22" t="n"/>
      <c r="I19" s="23" t="n"/>
      <c r="J19" s="22" t="n"/>
      <c r="K19" s="24" t="n"/>
      <c r="L19" s="24" t="n"/>
      <c r="M19" s="22" t="n"/>
      <c r="N19" s="22" t="n"/>
      <c r="O19" s="22" t="n"/>
      <c r="P19" s="28">
        <f>IF($A19="","",IF(COUNT($G19:$H19)=2,SUM($G19:$H19),""))</f>
        <v/>
      </c>
      <c r="Q19" s="28">
        <f>IF($A19="","",IF(COUNT($N19:$O19)=2,SUM($N19:$O19),""))</f>
        <v/>
      </c>
      <c r="R19" s="28">
        <f>IF($A19="","",IF(AND(ISNUMBER($Q19),ISNUMBER($M19)),$Q19-$M19,""))</f>
        <v/>
      </c>
      <c r="S19" s="28">
        <f>IF($A19="","",IF(AND(ISNUMBER($P19),COUNT($K19:$L19)=2),$P19*$K19*$L19,""))</f>
        <v/>
      </c>
      <c r="T19" s="28">
        <f>IF($A19="","",IF(AND(ISNUMBER($R19),ISNUMBER($S19)),$R19-$S19,""))</f>
        <v/>
      </c>
      <c r="U19" s="29">
        <f>IF(OR($A19="",NOT(ISNUMBER($P19)),NOT(ISNUMBER($T19)),$T19&lt;=0),"",IFERROR($P19/$T19,""))</f>
        <v/>
      </c>
      <c r="V19" s="28">
        <f>IF(OR($A19="",COUNT($G19:$O19)&lt;9,NOT(ISNUMBER($T19)),NOT(ISNUMBER(Parameter!$B$5)),Parameter!$B$5&lt;0),"",IFERROR(IF(Parameter!$B$5=0,$T19*$I19+$J19-$P19,$T19*(1-(1+Parameter!$B$5)^(-$I19))/Parameter!$B$5+$J19/(1+Parameter!$B$5)^$I19-$P19),""))</f>
        <v/>
      </c>
      <c r="W19" s="28">
        <f>IF(OR($A19="",COUNT($G19:$O19)&lt;9,NOT(ISNUMBER($T19))),"",$T19*$I19+$J19-$P19)</f>
        <v/>
      </c>
      <c r="X19" s="30">
        <f>IF(OR($A19="",NOT(ISNUMBER($W19)),NOT(ISNUMBER($P19)),$P19&lt;=0),"",IFERROR($W19/$P19,""))</f>
        <v/>
      </c>
      <c r="Y19" s="5">
        <f>IF($A19="","",IF(OR($B19="",$C19="",$D19="",$E19="",$F19="",COUNT($G19:$O19)&lt;9,NOT(ISNUMBER($P19)),$P19&lt;=0),"Eingaben prüfen",IF($F19="Zurückgestellt","Zurückgestellt",IF($F19&lt;&gt;"Geprüft","Manuell prüfen",IF(AND(ISNUMBER($U19),ISNUMBER($V19),$T19&gt;Parameter!$B$8,$U19&lt;=Parameter!$B$6,$V19&gt;=Parameter!$B$7),"Vorteilhaft nach Annahmen","Manuell prüfen")))))</f>
        <v/>
      </c>
    </row>
    <row r="20">
      <c r="A20" s="19" t="n"/>
      <c r="B20" s="19" t="n"/>
      <c r="C20" s="19" t="n"/>
      <c r="D20" s="20" t="n"/>
      <c r="E20" s="19" t="n"/>
      <c r="F20" s="21" t="n"/>
      <c r="G20" s="22" t="n"/>
      <c r="H20" s="22" t="n"/>
      <c r="I20" s="23" t="n"/>
      <c r="J20" s="22" t="n"/>
      <c r="K20" s="24" t="n"/>
      <c r="L20" s="24" t="n"/>
      <c r="M20" s="22" t="n"/>
      <c r="N20" s="22" t="n"/>
      <c r="O20" s="22" t="n"/>
      <c r="P20" s="25">
        <f>IF($A20="","",IF(COUNT($G20:$H20)=2,SUM($G20:$H20),""))</f>
        <v/>
      </c>
      <c r="Q20" s="25">
        <f>IF($A20="","",IF(COUNT($N20:$O20)=2,SUM($N20:$O20),""))</f>
        <v/>
      </c>
      <c r="R20" s="25">
        <f>IF($A20="","",IF(AND(ISNUMBER($Q20),ISNUMBER($M20)),$Q20-$M20,""))</f>
        <v/>
      </c>
      <c r="S20" s="25">
        <f>IF($A20="","",IF(AND(ISNUMBER($P20),COUNT($K20:$L20)=2),$P20*$K20*$L20,""))</f>
        <v/>
      </c>
      <c r="T20" s="25">
        <f>IF($A20="","",IF(AND(ISNUMBER($R20),ISNUMBER($S20)),$R20-$S20,""))</f>
        <v/>
      </c>
      <c r="U20" s="26">
        <f>IF(OR($A20="",NOT(ISNUMBER($P20)),NOT(ISNUMBER($T20)),$T20&lt;=0),"",IFERROR($P20/$T20,""))</f>
        <v/>
      </c>
      <c r="V20" s="25">
        <f>IF(OR($A20="",COUNT($G20:$O20)&lt;9,NOT(ISNUMBER($T20)),NOT(ISNUMBER(Parameter!$B$5)),Parameter!$B$5&lt;0),"",IFERROR(IF(Parameter!$B$5=0,$T20*$I20+$J20-$P20,$T20*(1-(1+Parameter!$B$5)^(-$I20))/Parameter!$B$5+$J20/(1+Parameter!$B$5)^$I20-$P20),""))</f>
        <v/>
      </c>
      <c r="W20" s="25">
        <f>IF(OR($A20="",COUNT($G20:$O20)&lt;9,NOT(ISNUMBER($T20))),"",$T20*$I20+$J20-$P20)</f>
        <v/>
      </c>
      <c r="X20" s="27">
        <f>IF(OR($A20="",NOT(ISNUMBER($W20)),NOT(ISNUMBER($P20)),$P20&lt;=0),"",IFERROR($W20/$P20,""))</f>
        <v/>
      </c>
      <c r="Y20" s="8">
        <f>IF($A20="","",IF(OR($B20="",$C20="",$D20="",$E20="",$F20="",COUNT($G20:$O20)&lt;9,NOT(ISNUMBER($P20)),$P20&lt;=0),"Eingaben prüfen",IF($F20="Zurückgestellt","Zurückgestellt",IF($F20&lt;&gt;"Geprüft","Manuell prüfen",IF(AND(ISNUMBER($U20),ISNUMBER($V20),$T20&gt;Parameter!$B$8,$U20&lt;=Parameter!$B$6,$V20&gt;=Parameter!$B$7),"Vorteilhaft nach Annahmen","Manuell prüfen")))))</f>
        <v/>
      </c>
    </row>
    <row r="21">
      <c r="A21" s="19" t="n"/>
      <c r="B21" s="19" t="n"/>
      <c r="C21" s="19" t="n"/>
      <c r="D21" s="20" t="n"/>
      <c r="E21" s="19" t="n"/>
      <c r="F21" s="21" t="n"/>
      <c r="G21" s="22" t="n"/>
      <c r="H21" s="22" t="n"/>
      <c r="I21" s="23" t="n"/>
      <c r="J21" s="22" t="n"/>
      <c r="K21" s="24" t="n"/>
      <c r="L21" s="24" t="n"/>
      <c r="M21" s="22" t="n"/>
      <c r="N21" s="22" t="n"/>
      <c r="O21" s="22" t="n"/>
      <c r="P21" s="28">
        <f>IF($A21="","",IF(COUNT($G21:$H21)=2,SUM($G21:$H21),""))</f>
        <v/>
      </c>
      <c r="Q21" s="28">
        <f>IF($A21="","",IF(COUNT($N21:$O21)=2,SUM($N21:$O21),""))</f>
        <v/>
      </c>
      <c r="R21" s="28">
        <f>IF($A21="","",IF(AND(ISNUMBER($Q21),ISNUMBER($M21)),$Q21-$M21,""))</f>
        <v/>
      </c>
      <c r="S21" s="28">
        <f>IF($A21="","",IF(AND(ISNUMBER($P21),COUNT($K21:$L21)=2),$P21*$K21*$L21,""))</f>
        <v/>
      </c>
      <c r="T21" s="28">
        <f>IF($A21="","",IF(AND(ISNUMBER($R21),ISNUMBER($S21)),$R21-$S21,""))</f>
        <v/>
      </c>
      <c r="U21" s="29">
        <f>IF(OR($A21="",NOT(ISNUMBER($P21)),NOT(ISNUMBER($T21)),$T21&lt;=0),"",IFERROR($P21/$T21,""))</f>
        <v/>
      </c>
      <c r="V21" s="28">
        <f>IF(OR($A21="",COUNT($G21:$O21)&lt;9,NOT(ISNUMBER($T21)),NOT(ISNUMBER(Parameter!$B$5)),Parameter!$B$5&lt;0),"",IFERROR(IF(Parameter!$B$5=0,$T21*$I21+$J21-$P21,$T21*(1-(1+Parameter!$B$5)^(-$I21))/Parameter!$B$5+$J21/(1+Parameter!$B$5)^$I21-$P21),""))</f>
        <v/>
      </c>
      <c r="W21" s="28">
        <f>IF(OR($A21="",COUNT($G21:$O21)&lt;9,NOT(ISNUMBER($T21))),"",$T21*$I21+$J21-$P21)</f>
        <v/>
      </c>
      <c r="X21" s="30">
        <f>IF(OR($A21="",NOT(ISNUMBER($W21)),NOT(ISNUMBER($P21)),$P21&lt;=0),"",IFERROR($W21/$P21,""))</f>
        <v/>
      </c>
      <c r="Y21" s="5">
        <f>IF($A21="","",IF(OR($B21="",$C21="",$D21="",$E21="",$F21="",COUNT($G21:$O21)&lt;9,NOT(ISNUMBER($P21)),$P21&lt;=0),"Eingaben prüfen",IF($F21="Zurückgestellt","Zurückgestellt",IF($F21&lt;&gt;"Geprüft","Manuell prüfen",IF(AND(ISNUMBER($U21),ISNUMBER($V21),$T21&gt;Parameter!$B$8,$U21&lt;=Parameter!$B$6,$V21&gt;=Parameter!$B$7),"Vorteilhaft nach Annahmen","Manuell prüfen")))))</f>
        <v/>
      </c>
    </row>
    <row r="22">
      <c r="A22" s="19" t="n"/>
      <c r="B22" s="19" t="n"/>
      <c r="C22" s="19" t="n"/>
      <c r="D22" s="20" t="n"/>
      <c r="E22" s="19" t="n"/>
      <c r="F22" s="21" t="n"/>
      <c r="G22" s="22" t="n"/>
      <c r="H22" s="22" t="n"/>
      <c r="I22" s="23" t="n"/>
      <c r="J22" s="22" t="n"/>
      <c r="K22" s="24" t="n"/>
      <c r="L22" s="24" t="n"/>
      <c r="M22" s="22" t="n"/>
      <c r="N22" s="22" t="n"/>
      <c r="O22" s="22" t="n"/>
      <c r="P22" s="25">
        <f>IF($A22="","",IF(COUNT($G22:$H22)=2,SUM($G22:$H22),""))</f>
        <v/>
      </c>
      <c r="Q22" s="25">
        <f>IF($A22="","",IF(COUNT($N22:$O22)=2,SUM($N22:$O22),""))</f>
        <v/>
      </c>
      <c r="R22" s="25">
        <f>IF($A22="","",IF(AND(ISNUMBER($Q22),ISNUMBER($M22)),$Q22-$M22,""))</f>
        <v/>
      </c>
      <c r="S22" s="25">
        <f>IF($A22="","",IF(AND(ISNUMBER($P22),COUNT($K22:$L22)=2),$P22*$K22*$L22,""))</f>
        <v/>
      </c>
      <c r="T22" s="25">
        <f>IF($A22="","",IF(AND(ISNUMBER($R22),ISNUMBER($S22)),$R22-$S22,""))</f>
        <v/>
      </c>
      <c r="U22" s="26">
        <f>IF(OR($A22="",NOT(ISNUMBER($P22)),NOT(ISNUMBER($T22)),$T22&lt;=0),"",IFERROR($P22/$T22,""))</f>
        <v/>
      </c>
      <c r="V22" s="25">
        <f>IF(OR($A22="",COUNT($G22:$O22)&lt;9,NOT(ISNUMBER($T22)),NOT(ISNUMBER(Parameter!$B$5)),Parameter!$B$5&lt;0),"",IFERROR(IF(Parameter!$B$5=0,$T22*$I22+$J22-$P22,$T22*(1-(1+Parameter!$B$5)^(-$I22))/Parameter!$B$5+$J22/(1+Parameter!$B$5)^$I22-$P22),""))</f>
        <v/>
      </c>
      <c r="W22" s="25">
        <f>IF(OR($A22="",COUNT($G22:$O22)&lt;9,NOT(ISNUMBER($T22))),"",$T22*$I22+$J22-$P22)</f>
        <v/>
      </c>
      <c r="X22" s="27">
        <f>IF(OR($A22="",NOT(ISNUMBER($W22)),NOT(ISNUMBER($P22)),$P22&lt;=0),"",IFERROR($W22/$P22,""))</f>
        <v/>
      </c>
      <c r="Y22" s="8">
        <f>IF($A22="","",IF(OR($B22="",$C22="",$D22="",$E22="",$F22="",COUNT($G22:$O22)&lt;9,NOT(ISNUMBER($P22)),$P22&lt;=0),"Eingaben prüfen",IF($F22="Zurückgestellt","Zurückgestellt",IF($F22&lt;&gt;"Geprüft","Manuell prüfen",IF(AND(ISNUMBER($U22),ISNUMBER($V22),$T22&gt;Parameter!$B$8,$U22&lt;=Parameter!$B$6,$V22&gt;=Parameter!$B$7),"Vorteilhaft nach Annahmen","Manuell prüfen")))))</f>
        <v/>
      </c>
    </row>
    <row r="23">
      <c r="A23" s="19" t="n"/>
      <c r="B23" s="19" t="n"/>
      <c r="C23" s="19" t="n"/>
      <c r="D23" s="20" t="n"/>
      <c r="E23" s="19" t="n"/>
      <c r="F23" s="21" t="n"/>
      <c r="G23" s="22" t="n"/>
      <c r="H23" s="22" t="n"/>
      <c r="I23" s="23" t="n"/>
      <c r="J23" s="22" t="n"/>
      <c r="K23" s="24" t="n"/>
      <c r="L23" s="24" t="n"/>
      <c r="M23" s="22" t="n"/>
      <c r="N23" s="22" t="n"/>
      <c r="O23" s="22" t="n"/>
      <c r="P23" s="28">
        <f>IF($A23="","",IF(COUNT($G23:$H23)=2,SUM($G23:$H23),""))</f>
        <v/>
      </c>
      <c r="Q23" s="28">
        <f>IF($A23="","",IF(COUNT($N23:$O23)=2,SUM($N23:$O23),""))</f>
        <v/>
      </c>
      <c r="R23" s="28">
        <f>IF($A23="","",IF(AND(ISNUMBER($Q23),ISNUMBER($M23)),$Q23-$M23,""))</f>
        <v/>
      </c>
      <c r="S23" s="28">
        <f>IF($A23="","",IF(AND(ISNUMBER($P23),COUNT($K23:$L23)=2),$P23*$K23*$L23,""))</f>
        <v/>
      </c>
      <c r="T23" s="28">
        <f>IF($A23="","",IF(AND(ISNUMBER($R23),ISNUMBER($S23)),$R23-$S23,""))</f>
        <v/>
      </c>
      <c r="U23" s="29">
        <f>IF(OR($A23="",NOT(ISNUMBER($P23)),NOT(ISNUMBER($T23)),$T23&lt;=0),"",IFERROR($P23/$T23,""))</f>
        <v/>
      </c>
      <c r="V23" s="28">
        <f>IF(OR($A23="",COUNT($G23:$O23)&lt;9,NOT(ISNUMBER($T23)),NOT(ISNUMBER(Parameter!$B$5)),Parameter!$B$5&lt;0),"",IFERROR(IF(Parameter!$B$5=0,$T23*$I23+$J23-$P23,$T23*(1-(1+Parameter!$B$5)^(-$I23))/Parameter!$B$5+$J23/(1+Parameter!$B$5)^$I23-$P23),""))</f>
        <v/>
      </c>
      <c r="W23" s="28">
        <f>IF(OR($A23="",COUNT($G23:$O23)&lt;9,NOT(ISNUMBER($T23))),"",$T23*$I23+$J23-$P23)</f>
        <v/>
      </c>
      <c r="X23" s="30">
        <f>IF(OR($A23="",NOT(ISNUMBER($W23)),NOT(ISNUMBER($P23)),$P23&lt;=0),"",IFERROR($W23/$P23,""))</f>
        <v/>
      </c>
      <c r="Y23" s="5">
        <f>IF($A23="","",IF(OR($B23="",$C23="",$D23="",$E23="",$F23="",COUNT($G23:$O23)&lt;9,NOT(ISNUMBER($P23)),$P23&lt;=0),"Eingaben prüfen",IF($F23="Zurückgestellt","Zurückgestellt",IF($F23&lt;&gt;"Geprüft","Manuell prüfen",IF(AND(ISNUMBER($U23),ISNUMBER($V23),$T23&gt;Parameter!$B$8,$U23&lt;=Parameter!$B$6,$V23&gt;=Parameter!$B$7),"Vorteilhaft nach Annahmen","Manuell prüfen")))))</f>
        <v/>
      </c>
    </row>
    <row r="24">
      <c r="A24" s="19" t="n"/>
      <c r="B24" s="19" t="n"/>
      <c r="C24" s="19" t="n"/>
      <c r="D24" s="20" t="n"/>
      <c r="E24" s="19" t="n"/>
      <c r="F24" s="21" t="n"/>
      <c r="G24" s="22" t="n"/>
      <c r="H24" s="22" t="n"/>
      <c r="I24" s="23" t="n"/>
      <c r="J24" s="22" t="n"/>
      <c r="K24" s="24" t="n"/>
      <c r="L24" s="24" t="n"/>
      <c r="M24" s="22" t="n"/>
      <c r="N24" s="22" t="n"/>
      <c r="O24" s="22" t="n"/>
      <c r="P24" s="25">
        <f>IF($A24="","",IF(COUNT($G24:$H24)=2,SUM($G24:$H24),""))</f>
        <v/>
      </c>
      <c r="Q24" s="25">
        <f>IF($A24="","",IF(COUNT($N24:$O24)=2,SUM($N24:$O24),""))</f>
        <v/>
      </c>
      <c r="R24" s="25">
        <f>IF($A24="","",IF(AND(ISNUMBER($Q24),ISNUMBER($M24)),$Q24-$M24,""))</f>
        <v/>
      </c>
      <c r="S24" s="25">
        <f>IF($A24="","",IF(AND(ISNUMBER($P24),COUNT($K24:$L24)=2),$P24*$K24*$L24,""))</f>
        <v/>
      </c>
      <c r="T24" s="25">
        <f>IF($A24="","",IF(AND(ISNUMBER($R24),ISNUMBER($S24)),$R24-$S24,""))</f>
        <v/>
      </c>
      <c r="U24" s="26">
        <f>IF(OR($A24="",NOT(ISNUMBER($P24)),NOT(ISNUMBER($T24)),$T24&lt;=0),"",IFERROR($P24/$T24,""))</f>
        <v/>
      </c>
      <c r="V24" s="25">
        <f>IF(OR($A24="",COUNT($G24:$O24)&lt;9,NOT(ISNUMBER($T24)),NOT(ISNUMBER(Parameter!$B$5)),Parameter!$B$5&lt;0),"",IFERROR(IF(Parameter!$B$5=0,$T24*$I24+$J24-$P24,$T24*(1-(1+Parameter!$B$5)^(-$I24))/Parameter!$B$5+$J24/(1+Parameter!$B$5)^$I24-$P24),""))</f>
        <v/>
      </c>
      <c r="W24" s="25">
        <f>IF(OR($A24="",COUNT($G24:$O24)&lt;9,NOT(ISNUMBER($T24))),"",$T24*$I24+$J24-$P24)</f>
        <v/>
      </c>
      <c r="X24" s="27">
        <f>IF(OR($A24="",NOT(ISNUMBER($W24)),NOT(ISNUMBER($P24)),$P24&lt;=0),"",IFERROR($W24/$P24,""))</f>
        <v/>
      </c>
      <c r="Y24" s="8">
        <f>IF($A24="","",IF(OR($B24="",$C24="",$D24="",$E24="",$F24="",COUNT($G24:$O24)&lt;9,NOT(ISNUMBER($P24)),$P24&lt;=0),"Eingaben prüfen",IF($F24="Zurückgestellt","Zurückgestellt",IF($F24&lt;&gt;"Geprüft","Manuell prüfen",IF(AND(ISNUMBER($U24),ISNUMBER($V24),$T24&gt;Parameter!$B$8,$U24&lt;=Parameter!$B$6,$V24&gt;=Parameter!$B$7),"Vorteilhaft nach Annahmen","Manuell prüfen")))))</f>
        <v/>
      </c>
    </row>
    <row r="25">
      <c r="A25" s="19" t="n"/>
      <c r="B25" s="19" t="n"/>
      <c r="C25" s="19" t="n"/>
      <c r="D25" s="20" t="n"/>
      <c r="E25" s="19" t="n"/>
      <c r="F25" s="21" t="n"/>
      <c r="G25" s="22" t="n"/>
      <c r="H25" s="22" t="n"/>
      <c r="I25" s="23" t="n"/>
      <c r="J25" s="22" t="n"/>
      <c r="K25" s="24" t="n"/>
      <c r="L25" s="24" t="n"/>
      <c r="M25" s="22" t="n"/>
      <c r="N25" s="22" t="n"/>
      <c r="O25" s="22" t="n"/>
      <c r="P25" s="28">
        <f>IF($A25="","",IF(COUNT($G25:$H25)=2,SUM($G25:$H25),""))</f>
        <v/>
      </c>
      <c r="Q25" s="28">
        <f>IF($A25="","",IF(COUNT($N25:$O25)=2,SUM($N25:$O25),""))</f>
        <v/>
      </c>
      <c r="R25" s="28">
        <f>IF($A25="","",IF(AND(ISNUMBER($Q25),ISNUMBER($M25)),$Q25-$M25,""))</f>
        <v/>
      </c>
      <c r="S25" s="28">
        <f>IF($A25="","",IF(AND(ISNUMBER($P25),COUNT($K25:$L25)=2),$P25*$K25*$L25,""))</f>
        <v/>
      </c>
      <c r="T25" s="28">
        <f>IF($A25="","",IF(AND(ISNUMBER($R25),ISNUMBER($S25)),$R25-$S25,""))</f>
        <v/>
      </c>
      <c r="U25" s="29">
        <f>IF(OR($A25="",NOT(ISNUMBER($P25)),NOT(ISNUMBER($T25)),$T25&lt;=0),"",IFERROR($P25/$T25,""))</f>
        <v/>
      </c>
      <c r="V25" s="28">
        <f>IF(OR($A25="",COUNT($G25:$O25)&lt;9,NOT(ISNUMBER($T25)),NOT(ISNUMBER(Parameter!$B$5)),Parameter!$B$5&lt;0),"",IFERROR(IF(Parameter!$B$5=0,$T25*$I25+$J25-$P25,$T25*(1-(1+Parameter!$B$5)^(-$I25))/Parameter!$B$5+$J25/(1+Parameter!$B$5)^$I25-$P25),""))</f>
        <v/>
      </c>
      <c r="W25" s="28">
        <f>IF(OR($A25="",COUNT($G25:$O25)&lt;9,NOT(ISNUMBER($T25))),"",$T25*$I25+$J25-$P25)</f>
        <v/>
      </c>
      <c r="X25" s="30">
        <f>IF(OR($A25="",NOT(ISNUMBER($W25)),NOT(ISNUMBER($P25)),$P25&lt;=0),"",IFERROR($W25/$P25,""))</f>
        <v/>
      </c>
      <c r="Y25" s="5">
        <f>IF($A25="","",IF(OR($B25="",$C25="",$D25="",$E25="",$F25="",COUNT($G25:$O25)&lt;9,NOT(ISNUMBER($P25)),$P25&lt;=0),"Eingaben prüfen",IF($F25="Zurückgestellt","Zurückgestellt",IF($F25&lt;&gt;"Geprüft","Manuell prüfen",IF(AND(ISNUMBER($U25),ISNUMBER($V25),$T25&gt;Parameter!$B$8,$U25&lt;=Parameter!$B$6,$V25&gt;=Parameter!$B$7),"Vorteilhaft nach Annahmen","Manuell prüfen")))))</f>
        <v/>
      </c>
    </row>
    <row r="26">
      <c r="A26" s="19" t="n"/>
      <c r="B26" s="19" t="n"/>
      <c r="C26" s="19" t="n"/>
      <c r="D26" s="20" t="n"/>
      <c r="E26" s="19" t="n"/>
      <c r="F26" s="21" t="n"/>
      <c r="G26" s="22" t="n"/>
      <c r="H26" s="22" t="n"/>
      <c r="I26" s="23" t="n"/>
      <c r="J26" s="22" t="n"/>
      <c r="K26" s="24" t="n"/>
      <c r="L26" s="24" t="n"/>
      <c r="M26" s="22" t="n"/>
      <c r="N26" s="22" t="n"/>
      <c r="O26" s="22" t="n"/>
      <c r="P26" s="25">
        <f>IF($A26="","",IF(COUNT($G26:$H26)=2,SUM($G26:$H26),""))</f>
        <v/>
      </c>
      <c r="Q26" s="25">
        <f>IF($A26="","",IF(COUNT($N26:$O26)=2,SUM($N26:$O26),""))</f>
        <v/>
      </c>
      <c r="R26" s="25">
        <f>IF($A26="","",IF(AND(ISNUMBER($Q26),ISNUMBER($M26)),$Q26-$M26,""))</f>
        <v/>
      </c>
      <c r="S26" s="25">
        <f>IF($A26="","",IF(AND(ISNUMBER($P26),COUNT($K26:$L26)=2),$P26*$K26*$L26,""))</f>
        <v/>
      </c>
      <c r="T26" s="25">
        <f>IF($A26="","",IF(AND(ISNUMBER($R26),ISNUMBER($S26)),$R26-$S26,""))</f>
        <v/>
      </c>
      <c r="U26" s="26">
        <f>IF(OR($A26="",NOT(ISNUMBER($P26)),NOT(ISNUMBER($T26)),$T26&lt;=0),"",IFERROR($P26/$T26,""))</f>
        <v/>
      </c>
      <c r="V26" s="25">
        <f>IF(OR($A26="",COUNT($G26:$O26)&lt;9,NOT(ISNUMBER($T26)),NOT(ISNUMBER(Parameter!$B$5)),Parameter!$B$5&lt;0),"",IFERROR(IF(Parameter!$B$5=0,$T26*$I26+$J26-$P26,$T26*(1-(1+Parameter!$B$5)^(-$I26))/Parameter!$B$5+$J26/(1+Parameter!$B$5)^$I26-$P26),""))</f>
        <v/>
      </c>
      <c r="W26" s="25">
        <f>IF(OR($A26="",COUNT($G26:$O26)&lt;9,NOT(ISNUMBER($T26))),"",$T26*$I26+$J26-$P26)</f>
        <v/>
      </c>
      <c r="X26" s="27">
        <f>IF(OR($A26="",NOT(ISNUMBER($W26)),NOT(ISNUMBER($P26)),$P26&lt;=0),"",IFERROR($W26/$P26,""))</f>
        <v/>
      </c>
      <c r="Y26" s="8">
        <f>IF($A26="","",IF(OR($B26="",$C26="",$D26="",$E26="",$F26="",COUNT($G26:$O26)&lt;9,NOT(ISNUMBER($P26)),$P26&lt;=0),"Eingaben prüfen",IF($F26="Zurückgestellt","Zurückgestellt",IF($F26&lt;&gt;"Geprüft","Manuell prüfen",IF(AND(ISNUMBER($U26),ISNUMBER($V26),$T26&gt;Parameter!$B$8,$U26&lt;=Parameter!$B$6,$V26&gt;=Parameter!$B$7),"Vorteilhaft nach Annahmen","Manuell prüfen")))))</f>
        <v/>
      </c>
    </row>
    <row r="27">
      <c r="A27" s="19" t="n"/>
      <c r="B27" s="19" t="n"/>
      <c r="C27" s="19" t="n"/>
      <c r="D27" s="20" t="n"/>
      <c r="E27" s="19" t="n"/>
      <c r="F27" s="21" t="n"/>
      <c r="G27" s="22" t="n"/>
      <c r="H27" s="22" t="n"/>
      <c r="I27" s="23" t="n"/>
      <c r="J27" s="22" t="n"/>
      <c r="K27" s="24" t="n"/>
      <c r="L27" s="24" t="n"/>
      <c r="M27" s="22" t="n"/>
      <c r="N27" s="22" t="n"/>
      <c r="O27" s="22" t="n"/>
      <c r="P27" s="28">
        <f>IF($A27="","",IF(COUNT($G27:$H27)=2,SUM($G27:$H27),""))</f>
        <v/>
      </c>
      <c r="Q27" s="28">
        <f>IF($A27="","",IF(COUNT($N27:$O27)=2,SUM($N27:$O27),""))</f>
        <v/>
      </c>
      <c r="R27" s="28">
        <f>IF($A27="","",IF(AND(ISNUMBER($Q27),ISNUMBER($M27)),$Q27-$M27,""))</f>
        <v/>
      </c>
      <c r="S27" s="28">
        <f>IF($A27="","",IF(AND(ISNUMBER($P27),COUNT($K27:$L27)=2),$P27*$K27*$L27,""))</f>
        <v/>
      </c>
      <c r="T27" s="28">
        <f>IF($A27="","",IF(AND(ISNUMBER($R27),ISNUMBER($S27)),$R27-$S27,""))</f>
        <v/>
      </c>
      <c r="U27" s="29">
        <f>IF(OR($A27="",NOT(ISNUMBER($P27)),NOT(ISNUMBER($T27)),$T27&lt;=0),"",IFERROR($P27/$T27,""))</f>
        <v/>
      </c>
      <c r="V27" s="28">
        <f>IF(OR($A27="",COUNT($G27:$O27)&lt;9,NOT(ISNUMBER($T27)),NOT(ISNUMBER(Parameter!$B$5)),Parameter!$B$5&lt;0),"",IFERROR(IF(Parameter!$B$5=0,$T27*$I27+$J27-$P27,$T27*(1-(1+Parameter!$B$5)^(-$I27))/Parameter!$B$5+$J27/(1+Parameter!$B$5)^$I27-$P27),""))</f>
        <v/>
      </c>
      <c r="W27" s="28">
        <f>IF(OR($A27="",COUNT($G27:$O27)&lt;9,NOT(ISNUMBER($T27))),"",$T27*$I27+$J27-$P27)</f>
        <v/>
      </c>
      <c r="X27" s="30">
        <f>IF(OR($A27="",NOT(ISNUMBER($W27)),NOT(ISNUMBER($P27)),$P27&lt;=0),"",IFERROR($W27/$P27,""))</f>
        <v/>
      </c>
      <c r="Y27" s="5">
        <f>IF($A27="","",IF(OR($B27="",$C27="",$D27="",$E27="",$F27="",COUNT($G27:$O27)&lt;9,NOT(ISNUMBER($P27)),$P27&lt;=0),"Eingaben prüfen",IF($F27="Zurückgestellt","Zurückgestellt",IF($F27&lt;&gt;"Geprüft","Manuell prüfen",IF(AND(ISNUMBER($U27),ISNUMBER($V27),$T27&gt;Parameter!$B$8,$U27&lt;=Parameter!$B$6,$V27&gt;=Parameter!$B$7),"Vorteilhaft nach Annahmen","Manuell prüfen")))))</f>
        <v/>
      </c>
    </row>
    <row r="28">
      <c r="A28" s="19" t="n"/>
      <c r="B28" s="19" t="n"/>
      <c r="C28" s="19" t="n"/>
      <c r="D28" s="20" t="n"/>
      <c r="E28" s="19" t="n"/>
      <c r="F28" s="21" t="n"/>
      <c r="G28" s="22" t="n"/>
      <c r="H28" s="22" t="n"/>
      <c r="I28" s="23" t="n"/>
      <c r="J28" s="22" t="n"/>
      <c r="K28" s="24" t="n"/>
      <c r="L28" s="24" t="n"/>
      <c r="M28" s="22" t="n"/>
      <c r="N28" s="22" t="n"/>
      <c r="O28" s="22" t="n"/>
      <c r="P28" s="25">
        <f>IF($A28="","",IF(COUNT($G28:$H28)=2,SUM($G28:$H28),""))</f>
        <v/>
      </c>
      <c r="Q28" s="25">
        <f>IF($A28="","",IF(COUNT($N28:$O28)=2,SUM($N28:$O28),""))</f>
        <v/>
      </c>
      <c r="R28" s="25">
        <f>IF($A28="","",IF(AND(ISNUMBER($Q28),ISNUMBER($M28)),$Q28-$M28,""))</f>
        <v/>
      </c>
      <c r="S28" s="25">
        <f>IF($A28="","",IF(AND(ISNUMBER($P28),COUNT($K28:$L28)=2),$P28*$K28*$L28,""))</f>
        <v/>
      </c>
      <c r="T28" s="25">
        <f>IF($A28="","",IF(AND(ISNUMBER($R28),ISNUMBER($S28)),$R28-$S28,""))</f>
        <v/>
      </c>
      <c r="U28" s="26">
        <f>IF(OR($A28="",NOT(ISNUMBER($P28)),NOT(ISNUMBER($T28)),$T28&lt;=0),"",IFERROR($P28/$T28,""))</f>
        <v/>
      </c>
      <c r="V28" s="25">
        <f>IF(OR($A28="",COUNT($G28:$O28)&lt;9,NOT(ISNUMBER($T28)),NOT(ISNUMBER(Parameter!$B$5)),Parameter!$B$5&lt;0),"",IFERROR(IF(Parameter!$B$5=0,$T28*$I28+$J28-$P28,$T28*(1-(1+Parameter!$B$5)^(-$I28))/Parameter!$B$5+$J28/(1+Parameter!$B$5)^$I28-$P28),""))</f>
        <v/>
      </c>
      <c r="W28" s="25">
        <f>IF(OR($A28="",COUNT($G28:$O28)&lt;9,NOT(ISNUMBER($T28))),"",$T28*$I28+$J28-$P28)</f>
        <v/>
      </c>
      <c r="X28" s="27">
        <f>IF(OR($A28="",NOT(ISNUMBER($W28)),NOT(ISNUMBER($P28)),$P28&lt;=0),"",IFERROR($W28/$P28,""))</f>
        <v/>
      </c>
      <c r="Y28" s="8">
        <f>IF($A28="","",IF(OR($B28="",$C28="",$D28="",$E28="",$F28="",COUNT($G28:$O28)&lt;9,NOT(ISNUMBER($P28)),$P28&lt;=0),"Eingaben prüfen",IF($F28="Zurückgestellt","Zurückgestellt",IF($F28&lt;&gt;"Geprüft","Manuell prüfen",IF(AND(ISNUMBER($U28),ISNUMBER($V28),$T28&gt;Parameter!$B$8,$U28&lt;=Parameter!$B$6,$V28&gt;=Parameter!$B$7),"Vorteilhaft nach Annahmen","Manuell prüfen")))))</f>
        <v/>
      </c>
    </row>
    <row r="29">
      <c r="A29" s="19" t="n"/>
      <c r="B29" s="19" t="n"/>
      <c r="C29" s="19" t="n"/>
      <c r="D29" s="20" t="n"/>
      <c r="E29" s="19" t="n"/>
      <c r="F29" s="21" t="n"/>
      <c r="G29" s="22" t="n"/>
      <c r="H29" s="22" t="n"/>
      <c r="I29" s="23" t="n"/>
      <c r="J29" s="22" t="n"/>
      <c r="K29" s="24" t="n"/>
      <c r="L29" s="24" t="n"/>
      <c r="M29" s="22" t="n"/>
      <c r="N29" s="22" t="n"/>
      <c r="O29" s="22" t="n"/>
      <c r="P29" s="28">
        <f>IF($A29="","",IF(COUNT($G29:$H29)=2,SUM($G29:$H29),""))</f>
        <v/>
      </c>
      <c r="Q29" s="28">
        <f>IF($A29="","",IF(COUNT($N29:$O29)=2,SUM($N29:$O29),""))</f>
        <v/>
      </c>
      <c r="R29" s="28">
        <f>IF($A29="","",IF(AND(ISNUMBER($Q29),ISNUMBER($M29)),$Q29-$M29,""))</f>
        <v/>
      </c>
      <c r="S29" s="28">
        <f>IF($A29="","",IF(AND(ISNUMBER($P29),COUNT($K29:$L29)=2),$P29*$K29*$L29,""))</f>
        <v/>
      </c>
      <c r="T29" s="28">
        <f>IF($A29="","",IF(AND(ISNUMBER($R29),ISNUMBER($S29)),$R29-$S29,""))</f>
        <v/>
      </c>
      <c r="U29" s="29">
        <f>IF(OR($A29="",NOT(ISNUMBER($P29)),NOT(ISNUMBER($T29)),$T29&lt;=0),"",IFERROR($P29/$T29,""))</f>
        <v/>
      </c>
      <c r="V29" s="28">
        <f>IF(OR($A29="",COUNT($G29:$O29)&lt;9,NOT(ISNUMBER($T29)),NOT(ISNUMBER(Parameter!$B$5)),Parameter!$B$5&lt;0),"",IFERROR(IF(Parameter!$B$5=0,$T29*$I29+$J29-$P29,$T29*(1-(1+Parameter!$B$5)^(-$I29))/Parameter!$B$5+$J29/(1+Parameter!$B$5)^$I29-$P29),""))</f>
        <v/>
      </c>
      <c r="W29" s="28">
        <f>IF(OR($A29="",COUNT($G29:$O29)&lt;9,NOT(ISNUMBER($T29))),"",$T29*$I29+$J29-$P29)</f>
        <v/>
      </c>
      <c r="X29" s="30">
        <f>IF(OR($A29="",NOT(ISNUMBER($W29)),NOT(ISNUMBER($P29)),$P29&lt;=0),"",IFERROR($W29/$P29,""))</f>
        <v/>
      </c>
      <c r="Y29" s="5">
        <f>IF($A29="","",IF(OR($B29="",$C29="",$D29="",$E29="",$F29="",COUNT($G29:$O29)&lt;9,NOT(ISNUMBER($P29)),$P29&lt;=0),"Eingaben prüfen",IF($F29="Zurückgestellt","Zurückgestellt",IF($F29&lt;&gt;"Geprüft","Manuell prüfen",IF(AND(ISNUMBER($U29),ISNUMBER($V29),$T29&gt;Parameter!$B$8,$U29&lt;=Parameter!$B$6,$V29&gt;=Parameter!$B$7),"Vorteilhaft nach Annahmen","Manuell prüfen")))))</f>
        <v/>
      </c>
    </row>
    <row r="30">
      <c r="A30" s="19" t="n"/>
      <c r="B30" s="19" t="n"/>
      <c r="C30" s="19" t="n"/>
      <c r="D30" s="20" t="n"/>
      <c r="E30" s="19" t="n"/>
      <c r="F30" s="21" t="n"/>
      <c r="G30" s="22" t="n"/>
      <c r="H30" s="22" t="n"/>
      <c r="I30" s="23" t="n"/>
      <c r="J30" s="22" t="n"/>
      <c r="K30" s="24" t="n"/>
      <c r="L30" s="24" t="n"/>
      <c r="M30" s="22" t="n"/>
      <c r="N30" s="22" t="n"/>
      <c r="O30" s="22" t="n"/>
      <c r="P30" s="25">
        <f>IF($A30="","",IF(COUNT($G30:$H30)=2,SUM($G30:$H30),""))</f>
        <v/>
      </c>
      <c r="Q30" s="25">
        <f>IF($A30="","",IF(COUNT($N30:$O30)=2,SUM($N30:$O30),""))</f>
        <v/>
      </c>
      <c r="R30" s="25">
        <f>IF($A30="","",IF(AND(ISNUMBER($Q30),ISNUMBER($M30)),$Q30-$M30,""))</f>
        <v/>
      </c>
      <c r="S30" s="25">
        <f>IF($A30="","",IF(AND(ISNUMBER($P30),COUNT($K30:$L30)=2),$P30*$K30*$L30,""))</f>
        <v/>
      </c>
      <c r="T30" s="25">
        <f>IF($A30="","",IF(AND(ISNUMBER($R30),ISNUMBER($S30)),$R30-$S30,""))</f>
        <v/>
      </c>
      <c r="U30" s="26">
        <f>IF(OR($A30="",NOT(ISNUMBER($P30)),NOT(ISNUMBER($T30)),$T30&lt;=0),"",IFERROR($P30/$T30,""))</f>
        <v/>
      </c>
      <c r="V30" s="25">
        <f>IF(OR($A30="",COUNT($G30:$O30)&lt;9,NOT(ISNUMBER($T30)),NOT(ISNUMBER(Parameter!$B$5)),Parameter!$B$5&lt;0),"",IFERROR(IF(Parameter!$B$5=0,$T30*$I30+$J30-$P30,$T30*(1-(1+Parameter!$B$5)^(-$I30))/Parameter!$B$5+$J30/(1+Parameter!$B$5)^$I30-$P30),""))</f>
        <v/>
      </c>
      <c r="W30" s="25">
        <f>IF(OR($A30="",COUNT($G30:$O30)&lt;9,NOT(ISNUMBER($T30))),"",$T30*$I30+$J30-$P30)</f>
        <v/>
      </c>
      <c r="X30" s="27">
        <f>IF(OR($A30="",NOT(ISNUMBER($W30)),NOT(ISNUMBER($P30)),$P30&lt;=0),"",IFERROR($W30/$P30,""))</f>
        <v/>
      </c>
      <c r="Y30" s="8">
        <f>IF($A30="","",IF(OR($B30="",$C30="",$D30="",$E30="",$F30="",COUNT($G30:$O30)&lt;9,NOT(ISNUMBER($P30)),$P30&lt;=0),"Eingaben prüfen",IF($F30="Zurückgestellt","Zurückgestellt",IF($F30&lt;&gt;"Geprüft","Manuell prüfen",IF(AND(ISNUMBER($U30),ISNUMBER($V30),$T30&gt;Parameter!$B$8,$U30&lt;=Parameter!$B$6,$V30&gt;=Parameter!$B$7),"Vorteilhaft nach Annahmen","Manuell prüfen")))))</f>
        <v/>
      </c>
    </row>
    <row r="31">
      <c r="A31" s="19" t="n"/>
      <c r="B31" s="19" t="n"/>
      <c r="C31" s="19" t="n"/>
      <c r="D31" s="20" t="n"/>
      <c r="E31" s="19" t="n"/>
      <c r="F31" s="21" t="n"/>
      <c r="G31" s="22" t="n"/>
      <c r="H31" s="22" t="n"/>
      <c r="I31" s="23" t="n"/>
      <c r="J31" s="22" t="n"/>
      <c r="K31" s="24" t="n"/>
      <c r="L31" s="24" t="n"/>
      <c r="M31" s="22" t="n"/>
      <c r="N31" s="22" t="n"/>
      <c r="O31" s="22" t="n"/>
      <c r="P31" s="28">
        <f>IF($A31="","",IF(COUNT($G31:$H31)=2,SUM($G31:$H31),""))</f>
        <v/>
      </c>
      <c r="Q31" s="28">
        <f>IF($A31="","",IF(COUNT($N31:$O31)=2,SUM($N31:$O31),""))</f>
        <v/>
      </c>
      <c r="R31" s="28">
        <f>IF($A31="","",IF(AND(ISNUMBER($Q31),ISNUMBER($M31)),$Q31-$M31,""))</f>
        <v/>
      </c>
      <c r="S31" s="28">
        <f>IF($A31="","",IF(AND(ISNUMBER($P31),COUNT($K31:$L31)=2),$P31*$K31*$L31,""))</f>
        <v/>
      </c>
      <c r="T31" s="28">
        <f>IF($A31="","",IF(AND(ISNUMBER($R31),ISNUMBER($S31)),$R31-$S31,""))</f>
        <v/>
      </c>
      <c r="U31" s="29">
        <f>IF(OR($A31="",NOT(ISNUMBER($P31)),NOT(ISNUMBER($T31)),$T31&lt;=0),"",IFERROR($P31/$T31,""))</f>
        <v/>
      </c>
      <c r="V31" s="28">
        <f>IF(OR($A31="",COUNT($G31:$O31)&lt;9,NOT(ISNUMBER($T31)),NOT(ISNUMBER(Parameter!$B$5)),Parameter!$B$5&lt;0),"",IFERROR(IF(Parameter!$B$5=0,$T31*$I31+$J31-$P31,$T31*(1-(1+Parameter!$B$5)^(-$I31))/Parameter!$B$5+$J31/(1+Parameter!$B$5)^$I31-$P31),""))</f>
        <v/>
      </c>
      <c r="W31" s="28">
        <f>IF(OR($A31="",COUNT($G31:$O31)&lt;9,NOT(ISNUMBER($T31))),"",$T31*$I31+$J31-$P31)</f>
        <v/>
      </c>
      <c r="X31" s="30">
        <f>IF(OR($A31="",NOT(ISNUMBER($W31)),NOT(ISNUMBER($P31)),$P31&lt;=0),"",IFERROR($W31/$P31,""))</f>
        <v/>
      </c>
      <c r="Y31" s="5">
        <f>IF($A31="","",IF(OR($B31="",$C31="",$D31="",$E31="",$F31="",COUNT($G31:$O31)&lt;9,NOT(ISNUMBER($P31)),$P31&lt;=0),"Eingaben prüfen",IF($F31="Zurückgestellt","Zurückgestellt",IF($F31&lt;&gt;"Geprüft","Manuell prüfen",IF(AND(ISNUMBER($U31),ISNUMBER($V31),$T31&gt;Parameter!$B$8,$U31&lt;=Parameter!$B$6,$V31&gt;=Parameter!$B$7),"Vorteilhaft nach Annahmen","Manuell prüfen")))))</f>
        <v/>
      </c>
    </row>
    <row r="32">
      <c r="A32" s="19" t="n"/>
      <c r="B32" s="19" t="n"/>
      <c r="C32" s="19" t="n"/>
      <c r="D32" s="20" t="n"/>
      <c r="E32" s="19" t="n"/>
      <c r="F32" s="21" t="n"/>
      <c r="G32" s="22" t="n"/>
      <c r="H32" s="22" t="n"/>
      <c r="I32" s="23" t="n"/>
      <c r="J32" s="22" t="n"/>
      <c r="K32" s="24" t="n"/>
      <c r="L32" s="24" t="n"/>
      <c r="M32" s="22" t="n"/>
      <c r="N32" s="22" t="n"/>
      <c r="O32" s="22" t="n"/>
      <c r="P32" s="25">
        <f>IF($A32="","",IF(COUNT($G32:$H32)=2,SUM($G32:$H32),""))</f>
        <v/>
      </c>
      <c r="Q32" s="25">
        <f>IF($A32="","",IF(COUNT($N32:$O32)=2,SUM($N32:$O32),""))</f>
        <v/>
      </c>
      <c r="R32" s="25">
        <f>IF($A32="","",IF(AND(ISNUMBER($Q32),ISNUMBER($M32)),$Q32-$M32,""))</f>
        <v/>
      </c>
      <c r="S32" s="25">
        <f>IF($A32="","",IF(AND(ISNUMBER($P32),COUNT($K32:$L32)=2),$P32*$K32*$L32,""))</f>
        <v/>
      </c>
      <c r="T32" s="25">
        <f>IF($A32="","",IF(AND(ISNUMBER($R32),ISNUMBER($S32)),$R32-$S32,""))</f>
        <v/>
      </c>
      <c r="U32" s="26">
        <f>IF(OR($A32="",NOT(ISNUMBER($P32)),NOT(ISNUMBER($T32)),$T32&lt;=0),"",IFERROR($P32/$T32,""))</f>
        <v/>
      </c>
      <c r="V32" s="25">
        <f>IF(OR($A32="",COUNT($G32:$O32)&lt;9,NOT(ISNUMBER($T32)),NOT(ISNUMBER(Parameter!$B$5)),Parameter!$B$5&lt;0),"",IFERROR(IF(Parameter!$B$5=0,$T32*$I32+$J32-$P32,$T32*(1-(1+Parameter!$B$5)^(-$I32))/Parameter!$B$5+$J32/(1+Parameter!$B$5)^$I32-$P32),""))</f>
        <v/>
      </c>
      <c r="W32" s="25">
        <f>IF(OR($A32="",COUNT($G32:$O32)&lt;9,NOT(ISNUMBER($T32))),"",$T32*$I32+$J32-$P32)</f>
        <v/>
      </c>
      <c r="X32" s="27">
        <f>IF(OR($A32="",NOT(ISNUMBER($W32)),NOT(ISNUMBER($P32)),$P32&lt;=0),"",IFERROR($W32/$P32,""))</f>
        <v/>
      </c>
      <c r="Y32" s="8">
        <f>IF($A32="","",IF(OR($B32="",$C32="",$D32="",$E32="",$F32="",COUNT($G32:$O32)&lt;9,NOT(ISNUMBER($P32)),$P32&lt;=0),"Eingaben prüfen",IF($F32="Zurückgestellt","Zurückgestellt",IF($F32&lt;&gt;"Geprüft","Manuell prüfen",IF(AND(ISNUMBER($U32),ISNUMBER($V32),$T32&gt;Parameter!$B$8,$U32&lt;=Parameter!$B$6,$V32&gt;=Parameter!$B$7),"Vorteilhaft nach Annahmen","Manuell prüfen")))))</f>
        <v/>
      </c>
    </row>
    <row r="33">
      <c r="A33" s="19" t="n"/>
      <c r="B33" s="19" t="n"/>
      <c r="C33" s="19" t="n"/>
      <c r="D33" s="20" t="n"/>
      <c r="E33" s="19" t="n"/>
      <c r="F33" s="21" t="n"/>
      <c r="G33" s="22" t="n"/>
      <c r="H33" s="22" t="n"/>
      <c r="I33" s="23" t="n"/>
      <c r="J33" s="22" t="n"/>
      <c r="K33" s="24" t="n"/>
      <c r="L33" s="24" t="n"/>
      <c r="M33" s="22" t="n"/>
      <c r="N33" s="22" t="n"/>
      <c r="O33" s="22" t="n"/>
      <c r="P33" s="28">
        <f>IF($A33="","",IF(COUNT($G33:$H33)=2,SUM($G33:$H33),""))</f>
        <v/>
      </c>
      <c r="Q33" s="28">
        <f>IF($A33="","",IF(COUNT($N33:$O33)=2,SUM($N33:$O33),""))</f>
        <v/>
      </c>
      <c r="R33" s="28">
        <f>IF($A33="","",IF(AND(ISNUMBER($Q33),ISNUMBER($M33)),$Q33-$M33,""))</f>
        <v/>
      </c>
      <c r="S33" s="28">
        <f>IF($A33="","",IF(AND(ISNUMBER($P33),COUNT($K33:$L33)=2),$P33*$K33*$L33,""))</f>
        <v/>
      </c>
      <c r="T33" s="28">
        <f>IF($A33="","",IF(AND(ISNUMBER($R33),ISNUMBER($S33)),$R33-$S33,""))</f>
        <v/>
      </c>
      <c r="U33" s="29">
        <f>IF(OR($A33="",NOT(ISNUMBER($P33)),NOT(ISNUMBER($T33)),$T33&lt;=0),"",IFERROR($P33/$T33,""))</f>
        <v/>
      </c>
      <c r="V33" s="28">
        <f>IF(OR($A33="",COUNT($G33:$O33)&lt;9,NOT(ISNUMBER($T33)),NOT(ISNUMBER(Parameter!$B$5)),Parameter!$B$5&lt;0),"",IFERROR(IF(Parameter!$B$5=0,$T33*$I33+$J33-$P33,$T33*(1-(1+Parameter!$B$5)^(-$I33))/Parameter!$B$5+$J33/(1+Parameter!$B$5)^$I33-$P33),""))</f>
        <v/>
      </c>
      <c r="W33" s="28">
        <f>IF(OR($A33="",COUNT($G33:$O33)&lt;9,NOT(ISNUMBER($T33))),"",$T33*$I33+$J33-$P33)</f>
        <v/>
      </c>
      <c r="X33" s="30">
        <f>IF(OR($A33="",NOT(ISNUMBER($W33)),NOT(ISNUMBER($P33)),$P33&lt;=0),"",IFERROR($W33/$P33,""))</f>
        <v/>
      </c>
      <c r="Y33" s="5">
        <f>IF($A33="","",IF(OR($B33="",$C33="",$D33="",$E33="",$F33="",COUNT($G33:$O33)&lt;9,NOT(ISNUMBER($P33)),$P33&lt;=0),"Eingaben prüfen",IF($F33="Zurückgestellt","Zurückgestellt",IF($F33&lt;&gt;"Geprüft","Manuell prüfen",IF(AND(ISNUMBER($U33),ISNUMBER($V33),$T33&gt;Parameter!$B$8,$U33&lt;=Parameter!$B$6,$V33&gt;=Parameter!$B$7),"Vorteilhaft nach Annahmen","Manuell prüfen")))))</f>
        <v/>
      </c>
    </row>
    <row r="34">
      <c r="A34" s="19" t="n"/>
      <c r="B34" s="19" t="n"/>
      <c r="C34" s="19" t="n"/>
      <c r="D34" s="20" t="n"/>
      <c r="E34" s="19" t="n"/>
      <c r="F34" s="21" t="n"/>
      <c r="G34" s="22" t="n"/>
      <c r="H34" s="22" t="n"/>
      <c r="I34" s="23" t="n"/>
      <c r="J34" s="22" t="n"/>
      <c r="K34" s="24" t="n"/>
      <c r="L34" s="24" t="n"/>
      <c r="M34" s="22" t="n"/>
      <c r="N34" s="22" t="n"/>
      <c r="O34" s="22" t="n"/>
      <c r="P34" s="25">
        <f>IF($A34="","",IF(COUNT($G34:$H34)=2,SUM($G34:$H34),""))</f>
        <v/>
      </c>
      <c r="Q34" s="25">
        <f>IF($A34="","",IF(COUNT($N34:$O34)=2,SUM($N34:$O34),""))</f>
        <v/>
      </c>
      <c r="R34" s="25">
        <f>IF($A34="","",IF(AND(ISNUMBER($Q34),ISNUMBER($M34)),$Q34-$M34,""))</f>
        <v/>
      </c>
      <c r="S34" s="25">
        <f>IF($A34="","",IF(AND(ISNUMBER($P34),COUNT($K34:$L34)=2),$P34*$K34*$L34,""))</f>
        <v/>
      </c>
      <c r="T34" s="25">
        <f>IF($A34="","",IF(AND(ISNUMBER($R34),ISNUMBER($S34)),$R34-$S34,""))</f>
        <v/>
      </c>
      <c r="U34" s="26">
        <f>IF(OR($A34="",NOT(ISNUMBER($P34)),NOT(ISNUMBER($T34)),$T34&lt;=0),"",IFERROR($P34/$T34,""))</f>
        <v/>
      </c>
      <c r="V34" s="25">
        <f>IF(OR($A34="",COUNT($G34:$O34)&lt;9,NOT(ISNUMBER($T34)),NOT(ISNUMBER(Parameter!$B$5)),Parameter!$B$5&lt;0),"",IFERROR(IF(Parameter!$B$5=0,$T34*$I34+$J34-$P34,$T34*(1-(1+Parameter!$B$5)^(-$I34))/Parameter!$B$5+$J34/(1+Parameter!$B$5)^$I34-$P34),""))</f>
        <v/>
      </c>
      <c r="W34" s="25">
        <f>IF(OR($A34="",COUNT($G34:$O34)&lt;9,NOT(ISNUMBER($T34))),"",$T34*$I34+$J34-$P34)</f>
        <v/>
      </c>
      <c r="X34" s="27">
        <f>IF(OR($A34="",NOT(ISNUMBER($W34)),NOT(ISNUMBER($P34)),$P34&lt;=0),"",IFERROR($W34/$P34,""))</f>
        <v/>
      </c>
      <c r="Y34" s="8">
        <f>IF($A34="","",IF(OR($B34="",$C34="",$D34="",$E34="",$F34="",COUNT($G34:$O34)&lt;9,NOT(ISNUMBER($P34)),$P34&lt;=0),"Eingaben prüfen",IF($F34="Zurückgestellt","Zurückgestellt",IF($F34&lt;&gt;"Geprüft","Manuell prüfen",IF(AND(ISNUMBER($U34),ISNUMBER($V34),$T34&gt;Parameter!$B$8,$U34&lt;=Parameter!$B$6,$V34&gt;=Parameter!$B$7),"Vorteilhaft nach Annahmen","Manuell prüfen")))))</f>
        <v/>
      </c>
    </row>
    <row r="35">
      <c r="A35" s="19" t="n"/>
      <c r="B35" s="19" t="n"/>
      <c r="C35" s="19" t="n"/>
      <c r="D35" s="20" t="n"/>
      <c r="E35" s="19" t="n"/>
      <c r="F35" s="21" t="n"/>
      <c r="G35" s="22" t="n"/>
      <c r="H35" s="22" t="n"/>
      <c r="I35" s="23" t="n"/>
      <c r="J35" s="22" t="n"/>
      <c r="K35" s="24" t="n"/>
      <c r="L35" s="24" t="n"/>
      <c r="M35" s="22" t="n"/>
      <c r="N35" s="22" t="n"/>
      <c r="O35" s="22" t="n"/>
      <c r="P35" s="28">
        <f>IF($A35="","",IF(COUNT($G35:$H35)=2,SUM($G35:$H35),""))</f>
        <v/>
      </c>
      <c r="Q35" s="28">
        <f>IF($A35="","",IF(COUNT($N35:$O35)=2,SUM($N35:$O35),""))</f>
        <v/>
      </c>
      <c r="R35" s="28">
        <f>IF($A35="","",IF(AND(ISNUMBER($Q35),ISNUMBER($M35)),$Q35-$M35,""))</f>
        <v/>
      </c>
      <c r="S35" s="28">
        <f>IF($A35="","",IF(AND(ISNUMBER($P35),COUNT($K35:$L35)=2),$P35*$K35*$L35,""))</f>
        <v/>
      </c>
      <c r="T35" s="28">
        <f>IF($A35="","",IF(AND(ISNUMBER($R35),ISNUMBER($S35)),$R35-$S35,""))</f>
        <v/>
      </c>
      <c r="U35" s="29">
        <f>IF(OR($A35="",NOT(ISNUMBER($P35)),NOT(ISNUMBER($T35)),$T35&lt;=0),"",IFERROR($P35/$T35,""))</f>
        <v/>
      </c>
      <c r="V35" s="28">
        <f>IF(OR($A35="",COUNT($G35:$O35)&lt;9,NOT(ISNUMBER($T35)),NOT(ISNUMBER(Parameter!$B$5)),Parameter!$B$5&lt;0),"",IFERROR(IF(Parameter!$B$5=0,$T35*$I35+$J35-$P35,$T35*(1-(1+Parameter!$B$5)^(-$I35))/Parameter!$B$5+$J35/(1+Parameter!$B$5)^$I35-$P35),""))</f>
        <v/>
      </c>
      <c r="W35" s="28">
        <f>IF(OR($A35="",COUNT($G35:$O35)&lt;9,NOT(ISNUMBER($T35))),"",$T35*$I35+$J35-$P35)</f>
        <v/>
      </c>
      <c r="X35" s="30">
        <f>IF(OR($A35="",NOT(ISNUMBER($W35)),NOT(ISNUMBER($P35)),$P35&lt;=0),"",IFERROR($W35/$P35,""))</f>
        <v/>
      </c>
      <c r="Y35" s="5">
        <f>IF($A35="","",IF(OR($B35="",$C35="",$D35="",$E35="",$F35="",COUNT($G35:$O35)&lt;9,NOT(ISNUMBER($P35)),$P35&lt;=0),"Eingaben prüfen",IF($F35="Zurückgestellt","Zurückgestellt",IF($F35&lt;&gt;"Geprüft","Manuell prüfen",IF(AND(ISNUMBER($U35),ISNUMBER($V35),$T35&gt;Parameter!$B$8,$U35&lt;=Parameter!$B$6,$V35&gt;=Parameter!$B$7),"Vorteilhaft nach Annahmen","Manuell prüfen")))))</f>
        <v/>
      </c>
    </row>
    <row r="36">
      <c r="A36" s="19" t="n"/>
      <c r="B36" s="19" t="n"/>
      <c r="C36" s="19" t="n"/>
      <c r="D36" s="20" t="n"/>
      <c r="E36" s="19" t="n"/>
      <c r="F36" s="21" t="n"/>
      <c r="G36" s="22" t="n"/>
      <c r="H36" s="22" t="n"/>
      <c r="I36" s="23" t="n"/>
      <c r="J36" s="22" t="n"/>
      <c r="K36" s="24" t="n"/>
      <c r="L36" s="24" t="n"/>
      <c r="M36" s="22" t="n"/>
      <c r="N36" s="22" t="n"/>
      <c r="O36" s="22" t="n"/>
      <c r="P36" s="25">
        <f>IF($A36="","",IF(COUNT($G36:$H36)=2,SUM($G36:$H36),""))</f>
        <v/>
      </c>
      <c r="Q36" s="25">
        <f>IF($A36="","",IF(COUNT($N36:$O36)=2,SUM($N36:$O36),""))</f>
        <v/>
      </c>
      <c r="R36" s="25">
        <f>IF($A36="","",IF(AND(ISNUMBER($Q36),ISNUMBER($M36)),$Q36-$M36,""))</f>
        <v/>
      </c>
      <c r="S36" s="25">
        <f>IF($A36="","",IF(AND(ISNUMBER($P36),COUNT($K36:$L36)=2),$P36*$K36*$L36,""))</f>
        <v/>
      </c>
      <c r="T36" s="25">
        <f>IF($A36="","",IF(AND(ISNUMBER($R36),ISNUMBER($S36)),$R36-$S36,""))</f>
        <v/>
      </c>
      <c r="U36" s="26">
        <f>IF(OR($A36="",NOT(ISNUMBER($P36)),NOT(ISNUMBER($T36)),$T36&lt;=0),"",IFERROR($P36/$T36,""))</f>
        <v/>
      </c>
      <c r="V36" s="25">
        <f>IF(OR($A36="",COUNT($G36:$O36)&lt;9,NOT(ISNUMBER($T36)),NOT(ISNUMBER(Parameter!$B$5)),Parameter!$B$5&lt;0),"",IFERROR(IF(Parameter!$B$5=0,$T36*$I36+$J36-$P36,$T36*(1-(1+Parameter!$B$5)^(-$I36))/Parameter!$B$5+$J36/(1+Parameter!$B$5)^$I36-$P36),""))</f>
        <v/>
      </c>
      <c r="W36" s="25">
        <f>IF(OR($A36="",COUNT($G36:$O36)&lt;9,NOT(ISNUMBER($T36))),"",$T36*$I36+$J36-$P36)</f>
        <v/>
      </c>
      <c r="X36" s="27">
        <f>IF(OR($A36="",NOT(ISNUMBER($W36)),NOT(ISNUMBER($P36)),$P36&lt;=0),"",IFERROR($W36/$P36,""))</f>
        <v/>
      </c>
      <c r="Y36" s="8">
        <f>IF($A36="","",IF(OR($B36="",$C36="",$D36="",$E36="",$F36="",COUNT($G36:$O36)&lt;9,NOT(ISNUMBER($P36)),$P36&lt;=0),"Eingaben prüfen",IF($F36="Zurückgestellt","Zurückgestellt",IF($F36&lt;&gt;"Geprüft","Manuell prüfen",IF(AND(ISNUMBER($U36),ISNUMBER($V36),$T36&gt;Parameter!$B$8,$U36&lt;=Parameter!$B$6,$V36&gt;=Parameter!$B$7),"Vorteilhaft nach Annahmen","Manuell prüfen")))))</f>
        <v/>
      </c>
    </row>
    <row r="37">
      <c r="A37" s="19" t="n"/>
      <c r="B37" s="19" t="n"/>
      <c r="C37" s="19" t="n"/>
      <c r="D37" s="20" t="n"/>
      <c r="E37" s="19" t="n"/>
      <c r="F37" s="21" t="n"/>
      <c r="G37" s="22" t="n"/>
      <c r="H37" s="22" t="n"/>
      <c r="I37" s="23" t="n"/>
      <c r="J37" s="22" t="n"/>
      <c r="K37" s="24" t="n"/>
      <c r="L37" s="24" t="n"/>
      <c r="M37" s="22" t="n"/>
      <c r="N37" s="22" t="n"/>
      <c r="O37" s="22" t="n"/>
      <c r="P37" s="28">
        <f>IF($A37="","",IF(COUNT($G37:$H37)=2,SUM($G37:$H37),""))</f>
        <v/>
      </c>
      <c r="Q37" s="28">
        <f>IF($A37="","",IF(COUNT($N37:$O37)=2,SUM($N37:$O37),""))</f>
        <v/>
      </c>
      <c r="R37" s="28">
        <f>IF($A37="","",IF(AND(ISNUMBER($Q37),ISNUMBER($M37)),$Q37-$M37,""))</f>
        <v/>
      </c>
      <c r="S37" s="28">
        <f>IF($A37="","",IF(AND(ISNUMBER($P37),COUNT($K37:$L37)=2),$P37*$K37*$L37,""))</f>
        <v/>
      </c>
      <c r="T37" s="28">
        <f>IF($A37="","",IF(AND(ISNUMBER($R37),ISNUMBER($S37)),$R37-$S37,""))</f>
        <v/>
      </c>
      <c r="U37" s="29">
        <f>IF(OR($A37="",NOT(ISNUMBER($P37)),NOT(ISNUMBER($T37)),$T37&lt;=0),"",IFERROR($P37/$T37,""))</f>
        <v/>
      </c>
      <c r="V37" s="28">
        <f>IF(OR($A37="",COUNT($G37:$O37)&lt;9,NOT(ISNUMBER($T37)),NOT(ISNUMBER(Parameter!$B$5)),Parameter!$B$5&lt;0),"",IFERROR(IF(Parameter!$B$5=0,$T37*$I37+$J37-$P37,$T37*(1-(1+Parameter!$B$5)^(-$I37))/Parameter!$B$5+$J37/(1+Parameter!$B$5)^$I37-$P37),""))</f>
        <v/>
      </c>
      <c r="W37" s="28">
        <f>IF(OR($A37="",COUNT($G37:$O37)&lt;9,NOT(ISNUMBER($T37))),"",$T37*$I37+$J37-$P37)</f>
        <v/>
      </c>
      <c r="X37" s="30">
        <f>IF(OR($A37="",NOT(ISNUMBER($W37)),NOT(ISNUMBER($P37)),$P37&lt;=0),"",IFERROR($W37/$P37,""))</f>
        <v/>
      </c>
      <c r="Y37" s="5">
        <f>IF($A37="","",IF(OR($B37="",$C37="",$D37="",$E37="",$F37="",COUNT($G37:$O37)&lt;9,NOT(ISNUMBER($P37)),$P37&lt;=0),"Eingaben prüfen",IF($F37="Zurückgestellt","Zurückgestellt",IF($F37&lt;&gt;"Geprüft","Manuell prüfen",IF(AND(ISNUMBER($U37),ISNUMBER($V37),$T37&gt;Parameter!$B$8,$U37&lt;=Parameter!$B$6,$V37&gt;=Parameter!$B$7),"Vorteilhaft nach Annahmen","Manuell prüfen")))))</f>
        <v/>
      </c>
    </row>
    <row r="38">
      <c r="A38" s="19" t="n"/>
      <c r="B38" s="19" t="n"/>
      <c r="C38" s="19" t="n"/>
      <c r="D38" s="20" t="n"/>
      <c r="E38" s="19" t="n"/>
      <c r="F38" s="21" t="n"/>
      <c r="G38" s="22" t="n"/>
      <c r="H38" s="22" t="n"/>
      <c r="I38" s="23" t="n"/>
      <c r="J38" s="22" t="n"/>
      <c r="K38" s="24" t="n"/>
      <c r="L38" s="24" t="n"/>
      <c r="M38" s="22" t="n"/>
      <c r="N38" s="22" t="n"/>
      <c r="O38" s="22" t="n"/>
      <c r="P38" s="25">
        <f>IF($A38="","",IF(COUNT($G38:$H38)=2,SUM($G38:$H38),""))</f>
        <v/>
      </c>
      <c r="Q38" s="25">
        <f>IF($A38="","",IF(COUNT($N38:$O38)=2,SUM($N38:$O38),""))</f>
        <v/>
      </c>
      <c r="R38" s="25">
        <f>IF($A38="","",IF(AND(ISNUMBER($Q38),ISNUMBER($M38)),$Q38-$M38,""))</f>
        <v/>
      </c>
      <c r="S38" s="25">
        <f>IF($A38="","",IF(AND(ISNUMBER($P38),COUNT($K38:$L38)=2),$P38*$K38*$L38,""))</f>
        <v/>
      </c>
      <c r="T38" s="25">
        <f>IF($A38="","",IF(AND(ISNUMBER($R38),ISNUMBER($S38)),$R38-$S38,""))</f>
        <v/>
      </c>
      <c r="U38" s="26">
        <f>IF(OR($A38="",NOT(ISNUMBER($P38)),NOT(ISNUMBER($T38)),$T38&lt;=0),"",IFERROR($P38/$T38,""))</f>
        <v/>
      </c>
      <c r="V38" s="25">
        <f>IF(OR($A38="",COUNT($G38:$O38)&lt;9,NOT(ISNUMBER($T38)),NOT(ISNUMBER(Parameter!$B$5)),Parameter!$B$5&lt;0),"",IFERROR(IF(Parameter!$B$5=0,$T38*$I38+$J38-$P38,$T38*(1-(1+Parameter!$B$5)^(-$I38))/Parameter!$B$5+$J38/(1+Parameter!$B$5)^$I38-$P38),""))</f>
        <v/>
      </c>
      <c r="W38" s="25">
        <f>IF(OR($A38="",COUNT($G38:$O38)&lt;9,NOT(ISNUMBER($T38))),"",$T38*$I38+$J38-$P38)</f>
        <v/>
      </c>
      <c r="X38" s="27">
        <f>IF(OR($A38="",NOT(ISNUMBER($W38)),NOT(ISNUMBER($P38)),$P38&lt;=0),"",IFERROR($W38/$P38,""))</f>
        <v/>
      </c>
      <c r="Y38" s="8">
        <f>IF($A38="","",IF(OR($B38="",$C38="",$D38="",$E38="",$F38="",COUNT($G38:$O38)&lt;9,NOT(ISNUMBER($P38)),$P38&lt;=0),"Eingaben prüfen",IF($F38="Zurückgestellt","Zurückgestellt",IF($F38&lt;&gt;"Geprüft","Manuell prüfen",IF(AND(ISNUMBER($U38),ISNUMBER($V38),$T38&gt;Parameter!$B$8,$U38&lt;=Parameter!$B$6,$V38&gt;=Parameter!$B$7),"Vorteilhaft nach Annahmen","Manuell prüfen")))))</f>
        <v/>
      </c>
    </row>
    <row r="39">
      <c r="A39" s="19" t="n"/>
      <c r="B39" s="19" t="n"/>
      <c r="C39" s="19" t="n"/>
      <c r="D39" s="20" t="n"/>
      <c r="E39" s="19" t="n"/>
      <c r="F39" s="21" t="n"/>
      <c r="G39" s="22" t="n"/>
      <c r="H39" s="22" t="n"/>
      <c r="I39" s="23" t="n"/>
      <c r="J39" s="22" t="n"/>
      <c r="K39" s="24" t="n"/>
      <c r="L39" s="24" t="n"/>
      <c r="M39" s="22" t="n"/>
      <c r="N39" s="22" t="n"/>
      <c r="O39" s="22" t="n"/>
      <c r="P39" s="28">
        <f>IF($A39="","",IF(COUNT($G39:$H39)=2,SUM($G39:$H39),""))</f>
        <v/>
      </c>
      <c r="Q39" s="28">
        <f>IF($A39="","",IF(COUNT($N39:$O39)=2,SUM($N39:$O39),""))</f>
        <v/>
      </c>
      <c r="R39" s="28">
        <f>IF($A39="","",IF(AND(ISNUMBER($Q39),ISNUMBER($M39)),$Q39-$M39,""))</f>
        <v/>
      </c>
      <c r="S39" s="28">
        <f>IF($A39="","",IF(AND(ISNUMBER($P39),COUNT($K39:$L39)=2),$P39*$K39*$L39,""))</f>
        <v/>
      </c>
      <c r="T39" s="28">
        <f>IF($A39="","",IF(AND(ISNUMBER($R39),ISNUMBER($S39)),$R39-$S39,""))</f>
        <v/>
      </c>
      <c r="U39" s="29">
        <f>IF(OR($A39="",NOT(ISNUMBER($P39)),NOT(ISNUMBER($T39)),$T39&lt;=0),"",IFERROR($P39/$T39,""))</f>
        <v/>
      </c>
      <c r="V39" s="28">
        <f>IF(OR($A39="",COUNT($G39:$O39)&lt;9,NOT(ISNUMBER($T39)),NOT(ISNUMBER(Parameter!$B$5)),Parameter!$B$5&lt;0),"",IFERROR(IF(Parameter!$B$5=0,$T39*$I39+$J39-$P39,$T39*(1-(1+Parameter!$B$5)^(-$I39))/Parameter!$B$5+$J39/(1+Parameter!$B$5)^$I39-$P39),""))</f>
        <v/>
      </c>
      <c r="W39" s="28">
        <f>IF(OR($A39="",COUNT($G39:$O39)&lt;9,NOT(ISNUMBER($T39))),"",$T39*$I39+$J39-$P39)</f>
        <v/>
      </c>
      <c r="X39" s="30">
        <f>IF(OR($A39="",NOT(ISNUMBER($W39)),NOT(ISNUMBER($P39)),$P39&lt;=0),"",IFERROR($W39/$P39,""))</f>
        <v/>
      </c>
      <c r="Y39" s="5">
        <f>IF($A39="","",IF(OR($B39="",$C39="",$D39="",$E39="",$F39="",COUNT($G39:$O39)&lt;9,NOT(ISNUMBER($P39)),$P39&lt;=0),"Eingaben prüfen",IF($F39="Zurückgestellt","Zurückgestellt",IF($F39&lt;&gt;"Geprüft","Manuell prüfen",IF(AND(ISNUMBER($U39),ISNUMBER($V39),$T39&gt;Parameter!$B$8,$U39&lt;=Parameter!$B$6,$V39&gt;=Parameter!$B$7),"Vorteilhaft nach Annahmen","Manuell prüfen")))))</f>
        <v/>
      </c>
    </row>
    <row r="40">
      <c r="A40" s="19" t="n"/>
      <c r="B40" s="19" t="n"/>
      <c r="C40" s="19" t="n"/>
      <c r="D40" s="20" t="n"/>
      <c r="E40" s="19" t="n"/>
      <c r="F40" s="21" t="n"/>
      <c r="G40" s="22" t="n"/>
      <c r="H40" s="22" t="n"/>
      <c r="I40" s="23" t="n"/>
      <c r="J40" s="22" t="n"/>
      <c r="K40" s="24" t="n"/>
      <c r="L40" s="24" t="n"/>
      <c r="M40" s="22" t="n"/>
      <c r="N40" s="22" t="n"/>
      <c r="O40" s="22" t="n"/>
      <c r="P40" s="25">
        <f>IF($A40="","",IF(COUNT($G40:$H40)=2,SUM($G40:$H40),""))</f>
        <v/>
      </c>
      <c r="Q40" s="25">
        <f>IF($A40="","",IF(COUNT($N40:$O40)=2,SUM($N40:$O40),""))</f>
        <v/>
      </c>
      <c r="R40" s="25">
        <f>IF($A40="","",IF(AND(ISNUMBER($Q40),ISNUMBER($M40)),$Q40-$M40,""))</f>
        <v/>
      </c>
      <c r="S40" s="25">
        <f>IF($A40="","",IF(AND(ISNUMBER($P40),COUNT($K40:$L40)=2),$P40*$K40*$L40,""))</f>
        <v/>
      </c>
      <c r="T40" s="25">
        <f>IF($A40="","",IF(AND(ISNUMBER($R40),ISNUMBER($S40)),$R40-$S40,""))</f>
        <v/>
      </c>
      <c r="U40" s="26">
        <f>IF(OR($A40="",NOT(ISNUMBER($P40)),NOT(ISNUMBER($T40)),$T40&lt;=0),"",IFERROR($P40/$T40,""))</f>
        <v/>
      </c>
      <c r="V40" s="25">
        <f>IF(OR($A40="",COUNT($G40:$O40)&lt;9,NOT(ISNUMBER($T40)),NOT(ISNUMBER(Parameter!$B$5)),Parameter!$B$5&lt;0),"",IFERROR(IF(Parameter!$B$5=0,$T40*$I40+$J40-$P40,$T40*(1-(1+Parameter!$B$5)^(-$I40))/Parameter!$B$5+$J40/(1+Parameter!$B$5)^$I40-$P40),""))</f>
        <v/>
      </c>
      <c r="W40" s="25">
        <f>IF(OR($A40="",COUNT($G40:$O40)&lt;9,NOT(ISNUMBER($T40))),"",$T40*$I40+$J40-$P40)</f>
        <v/>
      </c>
      <c r="X40" s="27">
        <f>IF(OR($A40="",NOT(ISNUMBER($W40)),NOT(ISNUMBER($P40)),$P40&lt;=0),"",IFERROR($W40/$P40,""))</f>
        <v/>
      </c>
      <c r="Y40" s="8">
        <f>IF($A40="","",IF(OR($B40="",$C40="",$D40="",$E40="",$F40="",COUNT($G40:$O40)&lt;9,NOT(ISNUMBER($P40)),$P40&lt;=0),"Eingaben prüfen",IF($F40="Zurückgestellt","Zurückgestellt",IF($F40&lt;&gt;"Geprüft","Manuell prüfen",IF(AND(ISNUMBER($U40),ISNUMBER($V40),$T40&gt;Parameter!$B$8,$U40&lt;=Parameter!$B$6,$V40&gt;=Parameter!$B$7),"Vorteilhaft nach Annahmen","Manuell prüfen")))))</f>
        <v/>
      </c>
    </row>
    <row r="41">
      <c r="A41" s="19" t="n"/>
      <c r="B41" s="19" t="n"/>
      <c r="C41" s="19" t="n"/>
      <c r="D41" s="20" t="n"/>
      <c r="E41" s="19" t="n"/>
      <c r="F41" s="21" t="n"/>
      <c r="G41" s="22" t="n"/>
      <c r="H41" s="22" t="n"/>
      <c r="I41" s="23" t="n"/>
      <c r="J41" s="22" t="n"/>
      <c r="K41" s="24" t="n"/>
      <c r="L41" s="24" t="n"/>
      <c r="M41" s="22" t="n"/>
      <c r="N41" s="22" t="n"/>
      <c r="O41" s="22" t="n"/>
      <c r="P41" s="28">
        <f>IF($A41="","",IF(COUNT($G41:$H41)=2,SUM($G41:$H41),""))</f>
        <v/>
      </c>
      <c r="Q41" s="28">
        <f>IF($A41="","",IF(COUNT($N41:$O41)=2,SUM($N41:$O41),""))</f>
        <v/>
      </c>
      <c r="R41" s="28">
        <f>IF($A41="","",IF(AND(ISNUMBER($Q41),ISNUMBER($M41)),$Q41-$M41,""))</f>
        <v/>
      </c>
      <c r="S41" s="28">
        <f>IF($A41="","",IF(AND(ISNUMBER($P41),COUNT($K41:$L41)=2),$P41*$K41*$L41,""))</f>
        <v/>
      </c>
      <c r="T41" s="28">
        <f>IF($A41="","",IF(AND(ISNUMBER($R41),ISNUMBER($S41)),$R41-$S41,""))</f>
        <v/>
      </c>
      <c r="U41" s="29">
        <f>IF(OR($A41="",NOT(ISNUMBER($P41)),NOT(ISNUMBER($T41)),$T41&lt;=0),"",IFERROR($P41/$T41,""))</f>
        <v/>
      </c>
      <c r="V41" s="28">
        <f>IF(OR($A41="",COUNT($G41:$O41)&lt;9,NOT(ISNUMBER($T41)),NOT(ISNUMBER(Parameter!$B$5)),Parameter!$B$5&lt;0),"",IFERROR(IF(Parameter!$B$5=0,$T41*$I41+$J41-$P41,$T41*(1-(1+Parameter!$B$5)^(-$I41))/Parameter!$B$5+$J41/(1+Parameter!$B$5)^$I41-$P41),""))</f>
        <v/>
      </c>
      <c r="W41" s="28">
        <f>IF(OR($A41="",COUNT($G41:$O41)&lt;9,NOT(ISNUMBER($T41))),"",$T41*$I41+$J41-$P41)</f>
        <v/>
      </c>
      <c r="X41" s="30">
        <f>IF(OR($A41="",NOT(ISNUMBER($W41)),NOT(ISNUMBER($P41)),$P41&lt;=0),"",IFERROR($W41/$P41,""))</f>
        <v/>
      </c>
      <c r="Y41" s="5">
        <f>IF($A41="","",IF(OR($B41="",$C41="",$D41="",$E41="",$F41="",COUNT($G41:$O41)&lt;9,NOT(ISNUMBER($P41)),$P41&lt;=0),"Eingaben prüfen",IF($F41="Zurückgestellt","Zurückgestellt",IF($F41&lt;&gt;"Geprüft","Manuell prüfen",IF(AND(ISNUMBER($U41),ISNUMBER($V41),$T41&gt;Parameter!$B$8,$U41&lt;=Parameter!$B$6,$V41&gt;=Parameter!$B$7),"Vorteilhaft nach Annahmen","Manuell prüfen")))))</f>
        <v/>
      </c>
    </row>
    <row r="42">
      <c r="A42" s="19" t="n"/>
      <c r="B42" s="19" t="n"/>
      <c r="C42" s="19" t="n"/>
      <c r="D42" s="20" t="n"/>
      <c r="E42" s="19" t="n"/>
      <c r="F42" s="21" t="n"/>
      <c r="G42" s="22" t="n"/>
      <c r="H42" s="22" t="n"/>
      <c r="I42" s="23" t="n"/>
      <c r="J42" s="22" t="n"/>
      <c r="K42" s="24" t="n"/>
      <c r="L42" s="24" t="n"/>
      <c r="M42" s="22" t="n"/>
      <c r="N42" s="22" t="n"/>
      <c r="O42" s="22" t="n"/>
      <c r="P42" s="25">
        <f>IF($A42="","",IF(COUNT($G42:$H42)=2,SUM($G42:$H42),""))</f>
        <v/>
      </c>
      <c r="Q42" s="25">
        <f>IF($A42="","",IF(COUNT($N42:$O42)=2,SUM($N42:$O42),""))</f>
        <v/>
      </c>
      <c r="R42" s="25">
        <f>IF($A42="","",IF(AND(ISNUMBER($Q42),ISNUMBER($M42)),$Q42-$M42,""))</f>
        <v/>
      </c>
      <c r="S42" s="25">
        <f>IF($A42="","",IF(AND(ISNUMBER($P42),COUNT($K42:$L42)=2),$P42*$K42*$L42,""))</f>
        <v/>
      </c>
      <c r="T42" s="25">
        <f>IF($A42="","",IF(AND(ISNUMBER($R42),ISNUMBER($S42)),$R42-$S42,""))</f>
        <v/>
      </c>
      <c r="U42" s="26">
        <f>IF(OR($A42="",NOT(ISNUMBER($P42)),NOT(ISNUMBER($T42)),$T42&lt;=0),"",IFERROR($P42/$T42,""))</f>
        <v/>
      </c>
      <c r="V42" s="25">
        <f>IF(OR($A42="",COUNT($G42:$O42)&lt;9,NOT(ISNUMBER($T42)),NOT(ISNUMBER(Parameter!$B$5)),Parameter!$B$5&lt;0),"",IFERROR(IF(Parameter!$B$5=0,$T42*$I42+$J42-$P42,$T42*(1-(1+Parameter!$B$5)^(-$I42))/Parameter!$B$5+$J42/(1+Parameter!$B$5)^$I42-$P42),""))</f>
        <v/>
      </c>
      <c r="W42" s="25">
        <f>IF(OR($A42="",COUNT($G42:$O42)&lt;9,NOT(ISNUMBER($T42))),"",$T42*$I42+$J42-$P42)</f>
        <v/>
      </c>
      <c r="X42" s="27">
        <f>IF(OR($A42="",NOT(ISNUMBER($W42)),NOT(ISNUMBER($P42)),$P42&lt;=0),"",IFERROR($W42/$P42,""))</f>
        <v/>
      </c>
      <c r="Y42" s="8">
        <f>IF($A42="","",IF(OR($B42="",$C42="",$D42="",$E42="",$F42="",COUNT($G42:$O42)&lt;9,NOT(ISNUMBER($P42)),$P42&lt;=0),"Eingaben prüfen",IF($F42="Zurückgestellt","Zurückgestellt",IF($F42&lt;&gt;"Geprüft","Manuell prüfen",IF(AND(ISNUMBER($U42),ISNUMBER($V42),$T42&gt;Parameter!$B$8,$U42&lt;=Parameter!$B$6,$V42&gt;=Parameter!$B$7),"Vorteilhaft nach Annahmen","Manuell prüfen")))))</f>
        <v/>
      </c>
    </row>
    <row r="43">
      <c r="A43" s="19" t="n"/>
      <c r="B43" s="19" t="n"/>
      <c r="C43" s="19" t="n"/>
      <c r="D43" s="20" t="n"/>
      <c r="E43" s="19" t="n"/>
      <c r="F43" s="21" t="n"/>
      <c r="G43" s="22" t="n"/>
      <c r="H43" s="22" t="n"/>
      <c r="I43" s="23" t="n"/>
      <c r="J43" s="22" t="n"/>
      <c r="K43" s="24" t="n"/>
      <c r="L43" s="24" t="n"/>
      <c r="M43" s="22" t="n"/>
      <c r="N43" s="22" t="n"/>
      <c r="O43" s="22" t="n"/>
      <c r="P43" s="28">
        <f>IF($A43="","",IF(COUNT($G43:$H43)=2,SUM($G43:$H43),""))</f>
        <v/>
      </c>
      <c r="Q43" s="28">
        <f>IF($A43="","",IF(COUNT($N43:$O43)=2,SUM($N43:$O43),""))</f>
        <v/>
      </c>
      <c r="R43" s="28">
        <f>IF($A43="","",IF(AND(ISNUMBER($Q43),ISNUMBER($M43)),$Q43-$M43,""))</f>
        <v/>
      </c>
      <c r="S43" s="28">
        <f>IF($A43="","",IF(AND(ISNUMBER($P43),COUNT($K43:$L43)=2),$P43*$K43*$L43,""))</f>
        <v/>
      </c>
      <c r="T43" s="28">
        <f>IF($A43="","",IF(AND(ISNUMBER($R43),ISNUMBER($S43)),$R43-$S43,""))</f>
        <v/>
      </c>
      <c r="U43" s="29">
        <f>IF(OR($A43="",NOT(ISNUMBER($P43)),NOT(ISNUMBER($T43)),$T43&lt;=0),"",IFERROR($P43/$T43,""))</f>
        <v/>
      </c>
      <c r="V43" s="28">
        <f>IF(OR($A43="",COUNT($G43:$O43)&lt;9,NOT(ISNUMBER($T43)),NOT(ISNUMBER(Parameter!$B$5)),Parameter!$B$5&lt;0),"",IFERROR(IF(Parameter!$B$5=0,$T43*$I43+$J43-$P43,$T43*(1-(1+Parameter!$B$5)^(-$I43))/Parameter!$B$5+$J43/(1+Parameter!$B$5)^$I43-$P43),""))</f>
        <v/>
      </c>
      <c r="W43" s="28">
        <f>IF(OR($A43="",COUNT($G43:$O43)&lt;9,NOT(ISNUMBER($T43))),"",$T43*$I43+$J43-$P43)</f>
        <v/>
      </c>
      <c r="X43" s="30">
        <f>IF(OR($A43="",NOT(ISNUMBER($W43)),NOT(ISNUMBER($P43)),$P43&lt;=0),"",IFERROR($W43/$P43,""))</f>
        <v/>
      </c>
      <c r="Y43" s="5">
        <f>IF($A43="","",IF(OR($B43="",$C43="",$D43="",$E43="",$F43="",COUNT($G43:$O43)&lt;9,NOT(ISNUMBER($P43)),$P43&lt;=0),"Eingaben prüfen",IF($F43="Zurückgestellt","Zurückgestellt",IF($F43&lt;&gt;"Geprüft","Manuell prüfen",IF(AND(ISNUMBER($U43),ISNUMBER($V43),$T43&gt;Parameter!$B$8,$U43&lt;=Parameter!$B$6,$V43&gt;=Parameter!$B$7),"Vorteilhaft nach Annahmen","Manuell prüfen")))))</f>
        <v/>
      </c>
    </row>
    <row r="44">
      <c r="A44" s="19" t="n"/>
      <c r="B44" s="19" t="n"/>
      <c r="C44" s="19" t="n"/>
      <c r="D44" s="20" t="n"/>
      <c r="E44" s="19" t="n"/>
      <c r="F44" s="21" t="n"/>
      <c r="G44" s="22" t="n"/>
      <c r="H44" s="22" t="n"/>
      <c r="I44" s="23" t="n"/>
      <c r="J44" s="22" t="n"/>
      <c r="K44" s="24" t="n"/>
      <c r="L44" s="24" t="n"/>
      <c r="M44" s="22" t="n"/>
      <c r="N44" s="22" t="n"/>
      <c r="O44" s="22" t="n"/>
      <c r="P44" s="25">
        <f>IF($A44="","",IF(COUNT($G44:$H44)=2,SUM($G44:$H44),""))</f>
        <v/>
      </c>
      <c r="Q44" s="25">
        <f>IF($A44="","",IF(COUNT($N44:$O44)=2,SUM($N44:$O44),""))</f>
        <v/>
      </c>
      <c r="R44" s="25">
        <f>IF($A44="","",IF(AND(ISNUMBER($Q44),ISNUMBER($M44)),$Q44-$M44,""))</f>
        <v/>
      </c>
      <c r="S44" s="25">
        <f>IF($A44="","",IF(AND(ISNUMBER($P44),COUNT($K44:$L44)=2),$P44*$K44*$L44,""))</f>
        <v/>
      </c>
      <c r="T44" s="25">
        <f>IF($A44="","",IF(AND(ISNUMBER($R44),ISNUMBER($S44)),$R44-$S44,""))</f>
        <v/>
      </c>
      <c r="U44" s="26">
        <f>IF(OR($A44="",NOT(ISNUMBER($P44)),NOT(ISNUMBER($T44)),$T44&lt;=0),"",IFERROR($P44/$T44,""))</f>
        <v/>
      </c>
      <c r="V44" s="25">
        <f>IF(OR($A44="",COUNT($G44:$O44)&lt;9,NOT(ISNUMBER($T44)),NOT(ISNUMBER(Parameter!$B$5)),Parameter!$B$5&lt;0),"",IFERROR(IF(Parameter!$B$5=0,$T44*$I44+$J44-$P44,$T44*(1-(1+Parameter!$B$5)^(-$I44))/Parameter!$B$5+$J44/(1+Parameter!$B$5)^$I44-$P44),""))</f>
        <v/>
      </c>
      <c r="W44" s="25">
        <f>IF(OR($A44="",COUNT($G44:$O44)&lt;9,NOT(ISNUMBER($T44))),"",$T44*$I44+$J44-$P44)</f>
        <v/>
      </c>
      <c r="X44" s="27">
        <f>IF(OR($A44="",NOT(ISNUMBER($W44)),NOT(ISNUMBER($P44)),$P44&lt;=0),"",IFERROR($W44/$P44,""))</f>
        <v/>
      </c>
      <c r="Y44" s="8">
        <f>IF($A44="","",IF(OR($B44="",$C44="",$D44="",$E44="",$F44="",COUNT($G44:$O44)&lt;9,NOT(ISNUMBER($P44)),$P44&lt;=0),"Eingaben prüfen",IF($F44="Zurückgestellt","Zurückgestellt",IF($F44&lt;&gt;"Geprüft","Manuell prüfen",IF(AND(ISNUMBER($U44),ISNUMBER($V44),$T44&gt;Parameter!$B$8,$U44&lt;=Parameter!$B$6,$V44&gt;=Parameter!$B$7),"Vorteilhaft nach Annahmen","Manuell prüfen")))))</f>
        <v/>
      </c>
    </row>
    <row r="45">
      <c r="A45" s="19" t="n"/>
      <c r="B45" s="19" t="n"/>
      <c r="C45" s="19" t="n"/>
      <c r="D45" s="20" t="n"/>
      <c r="E45" s="19" t="n"/>
      <c r="F45" s="21" t="n"/>
      <c r="G45" s="22" t="n"/>
      <c r="H45" s="22" t="n"/>
      <c r="I45" s="23" t="n"/>
      <c r="J45" s="22" t="n"/>
      <c r="K45" s="24" t="n"/>
      <c r="L45" s="24" t="n"/>
      <c r="M45" s="22" t="n"/>
      <c r="N45" s="22" t="n"/>
      <c r="O45" s="22" t="n"/>
      <c r="P45" s="28">
        <f>IF($A45="","",IF(COUNT($G45:$H45)=2,SUM($G45:$H45),""))</f>
        <v/>
      </c>
      <c r="Q45" s="28">
        <f>IF($A45="","",IF(COUNT($N45:$O45)=2,SUM($N45:$O45),""))</f>
        <v/>
      </c>
      <c r="R45" s="28">
        <f>IF($A45="","",IF(AND(ISNUMBER($Q45),ISNUMBER($M45)),$Q45-$M45,""))</f>
        <v/>
      </c>
      <c r="S45" s="28">
        <f>IF($A45="","",IF(AND(ISNUMBER($P45),COUNT($K45:$L45)=2),$P45*$K45*$L45,""))</f>
        <v/>
      </c>
      <c r="T45" s="28">
        <f>IF($A45="","",IF(AND(ISNUMBER($R45),ISNUMBER($S45)),$R45-$S45,""))</f>
        <v/>
      </c>
      <c r="U45" s="29">
        <f>IF(OR($A45="",NOT(ISNUMBER($P45)),NOT(ISNUMBER($T45)),$T45&lt;=0),"",IFERROR($P45/$T45,""))</f>
        <v/>
      </c>
      <c r="V45" s="28">
        <f>IF(OR($A45="",COUNT($G45:$O45)&lt;9,NOT(ISNUMBER($T45)),NOT(ISNUMBER(Parameter!$B$5)),Parameter!$B$5&lt;0),"",IFERROR(IF(Parameter!$B$5=0,$T45*$I45+$J45-$P45,$T45*(1-(1+Parameter!$B$5)^(-$I45))/Parameter!$B$5+$J45/(1+Parameter!$B$5)^$I45-$P45),""))</f>
        <v/>
      </c>
      <c r="W45" s="28">
        <f>IF(OR($A45="",COUNT($G45:$O45)&lt;9,NOT(ISNUMBER($T45))),"",$T45*$I45+$J45-$P45)</f>
        <v/>
      </c>
      <c r="X45" s="30">
        <f>IF(OR($A45="",NOT(ISNUMBER($W45)),NOT(ISNUMBER($P45)),$P45&lt;=0),"",IFERROR($W45/$P45,""))</f>
        <v/>
      </c>
      <c r="Y45" s="5">
        <f>IF($A45="","",IF(OR($B45="",$C45="",$D45="",$E45="",$F45="",COUNT($G45:$O45)&lt;9,NOT(ISNUMBER($P45)),$P45&lt;=0),"Eingaben prüfen",IF($F45="Zurückgestellt","Zurückgestellt",IF($F45&lt;&gt;"Geprüft","Manuell prüfen",IF(AND(ISNUMBER($U45),ISNUMBER($V45),$T45&gt;Parameter!$B$8,$U45&lt;=Parameter!$B$6,$V45&gt;=Parameter!$B$7),"Vorteilhaft nach Annahmen","Manuell prüfen")))))</f>
        <v/>
      </c>
    </row>
    <row r="46">
      <c r="A46" s="19" t="n"/>
      <c r="B46" s="19" t="n"/>
      <c r="C46" s="19" t="n"/>
      <c r="D46" s="20" t="n"/>
      <c r="E46" s="19" t="n"/>
      <c r="F46" s="21" t="n"/>
      <c r="G46" s="22" t="n"/>
      <c r="H46" s="22" t="n"/>
      <c r="I46" s="23" t="n"/>
      <c r="J46" s="22" t="n"/>
      <c r="K46" s="24" t="n"/>
      <c r="L46" s="24" t="n"/>
      <c r="M46" s="22" t="n"/>
      <c r="N46" s="22" t="n"/>
      <c r="O46" s="22" t="n"/>
      <c r="P46" s="25">
        <f>IF($A46="","",IF(COUNT($G46:$H46)=2,SUM($G46:$H46),""))</f>
        <v/>
      </c>
      <c r="Q46" s="25">
        <f>IF($A46="","",IF(COUNT($N46:$O46)=2,SUM($N46:$O46),""))</f>
        <v/>
      </c>
      <c r="R46" s="25">
        <f>IF($A46="","",IF(AND(ISNUMBER($Q46),ISNUMBER($M46)),$Q46-$M46,""))</f>
        <v/>
      </c>
      <c r="S46" s="25">
        <f>IF($A46="","",IF(AND(ISNUMBER($P46),COUNT($K46:$L46)=2),$P46*$K46*$L46,""))</f>
        <v/>
      </c>
      <c r="T46" s="25">
        <f>IF($A46="","",IF(AND(ISNUMBER($R46),ISNUMBER($S46)),$R46-$S46,""))</f>
        <v/>
      </c>
      <c r="U46" s="26">
        <f>IF(OR($A46="",NOT(ISNUMBER($P46)),NOT(ISNUMBER($T46)),$T46&lt;=0),"",IFERROR($P46/$T46,""))</f>
        <v/>
      </c>
      <c r="V46" s="25">
        <f>IF(OR($A46="",COUNT($G46:$O46)&lt;9,NOT(ISNUMBER($T46)),NOT(ISNUMBER(Parameter!$B$5)),Parameter!$B$5&lt;0),"",IFERROR(IF(Parameter!$B$5=0,$T46*$I46+$J46-$P46,$T46*(1-(1+Parameter!$B$5)^(-$I46))/Parameter!$B$5+$J46/(1+Parameter!$B$5)^$I46-$P46),""))</f>
        <v/>
      </c>
      <c r="W46" s="25">
        <f>IF(OR($A46="",COUNT($G46:$O46)&lt;9,NOT(ISNUMBER($T46))),"",$T46*$I46+$J46-$P46)</f>
        <v/>
      </c>
      <c r="X46" s="27">
        <f>IF(OR($A46="",NOT(ISNUMBER($W46)),NOT(ISNUMBER($P46)),$P46&lt;=0),"",IFERROR($W46/$P46,""))</f>
        <v/>
      </c>
      <c r="Y46" s="8">
        <f>IF($A46="","",IF(OR($B46="",$C46="",$D46="",$E46="",$F46="",COUNT($G46:$O46)&lt;9,NOT(ISNUMBER($P46)),$P46&lt;=0),"Eingaben prüfen",IF($F46="Zurückgestellt","Zurückgestellt",IF($F46&lt;&gt;"Geprüft","Manuell prüfen",IF(AND(ISNUMBER($U46),ISNUMBER($V46),$T46&gt;Parameter!$B$8,$U46&lt;=Parameter!$B$6,$V46&gt;=Parameter!$B$7),"Vorteilhaft nach Annahmen","Manuell prüfen")))))</f>
        <v/>
      </c>
    </row>
    <row r="47">
      <c r="A47" s="19" t="n"/>
      <c r="B47" s="19" t="n"/>
      <c r="C47" s="19" t="n"/>
      <c r="D47" s="20" t="n"/>
      <c r="E47" s="19" t="n"/>
      <c r="F47" s="21" t="n"/>
      <c r="G47" s="22" t="n"/>
      <c r="H47" s="22" t="n"/>
      <c r="I47" s="23" t="n"/>
      <c r="J47" s="22" t="n"/>
      <c r="K47" s="24" t="n"/>
      <c r="L47" s="24" t="n"/>
      <c r="M47" s="22" t="n"/>
      <c r="N47" s="22" t="n"/>
      <c r="O47" s="22" t="n"/>
      <c r="P47" s="28">
        <f>IF($A47="","",IF(COUNT($G47:$H47)=2,SUM($G47:$H47),""))</f>
        <v/>
      </c>
      <c r="Q47" s="28">
        <f>IF($A47="","",IF(COUNT($N47:$O47)=2,SUM($N47:$O47),""))</f>
        <v/>
      </c>
      <c r="R47" s="28">
        <f>IF($A47="","",IF(AND(ISNUMBER($Q47),ISNUMBER($M47)),$Q47-$M47,""))</f>
        <v/>
      </c>
      <c r="S47" s="28">
        <f>IF($A47="","",IF(AND(ISNUMBER($P47),COUNT($K47:$L47)=2),$P47*$K47*$L47,""))</f>
        <v/>
      </c>
      <c r="T47" s="28">
        <f>IF($A47="","",IF(AND(ISNUMBER($R47),ISNUMBER($S47)),$R47-$S47,""))</f>
        <v/>
      </c>
      <c r="U47" s="29">
        <f>IF(OR($A47="",NOT(ISNUMBER($P47)),NOT(ISNUMBER($T47)),$T47&lt;=0),"",IFERROR($P47/$T47,""))</f>
        <v/>
      </c>
      <c r="V47" s="28">
        <f>IF(OR($A47="",COUNT($G47:$O47)&lt;9,NOT(ISNUMBER($T47)),NOT(ISNUMBER(Parameter!$B$5)),Parameter!$B$5&lt;0),"",IFERROR(IF(Parameter!$B$5=0,$T47*$I47+$J47-$P47,$T47*(1-(1+Parameter!$B$5)^(-$I47))/Parameter!$B$5+$J47/(1+Parameter!$B$5)^$I47-$P47),""))</f>
        <v/>
      </c>
      <c r="W47" s="28">
        <f>IF(OR($A47="",COUNT($G47:$O47)&lt;9,NOT(ISNUMBER($T47))),"",$T47*$I47+$J47-$P47)</f>
        <v/>
      </c>
      <c r="X47" s="30">
        <f>IF(OR($A47="",NOT(ISNUMBER($W47)),NOT(ISNUMBER($P47)),$P47&lt;=0),"",IFERROR($W47/$P47,""))</f>
        <v/>
      </c>
      <c r="Y47" s="5">
        <f>IF($A47="","",IF(OR($B47="",$C47="",$D47="",$E47="",$F47="",COUNT($G47:$O47)&lt;9,NOT(ISNUMBER($P47)),$P47&lt;=0),"Eingaben prüfen",IF($F47="Zurückgestellt","Zurückgestellt",IF($F47&lt;&gt;"Geprüft","Manuell prüfen",IF(AND(ISNUMBER($U47),ISNUMBER($V47),$T47&gt;Parameter!$B$8,$U47&lt;=Parameter!$B$6,$V47&gt;=Parameter!$B$7),"Vorteilhaft nach Annahmen","Manuell prüfen")))))</f>
        <v/>
      </c>
    </row>
    <row r="48">
      <c r="A48" s="19" t="n"/>
      <c r="B48" s="19" t="n"/>
      <c r="C48" s="19" t="n"/>
      <c r="D48" s="20" t="n"/>
      <c r="E48" s="19" t="n"/>
      <c r="F48" s="21" t="n"/>
      <c r="G48" s="22" t="n"/>
      <c r="H48" s="22" t="n"/>
      <c r="I48" s="23" t="n"/>
      <c r="J48" s="22" t="n"/>
      <c r="K48" s="24" t="n"/>
      <c r="L48" s="24" t="n"/>
      <c r="M48" s="22" t="n"/>
      <c r="N48" s="22" t="n"/>
      <c r="O48" s="22" t="n"/>
      <c r="P48" s="25">
        <f>IF($A48="","",IF(COUNT($G48:$H48)=2,SUM($G48:$H48),""))</f>
        <v/>
      </c>
      <c r="Q48" s="25">
        <f>IF($A48="","",IF(COUNT($N48:$O48)=2,SUM($N48:$O48),""))</f>
        <v/>
      </c>
      <c r="R48" s="25">
        <f>IF($A48="","",IF(AND(ISNUMBER($Q48),ISNUMBER($M48)),$Q48-$M48,""))</f>
        <v/>
      </c>
      <c r="S48" s="25">
        <f>IF($A48="","",IF(AND(ISNUMBER($P48),COUNT($K48:$L48)=2),$P48*$K48*$L48,""))</f>
        <v/>
      </c>
      <c r="T48" s="25">
        <f>IF($A48="","",IF(AND(ISNUMBER($R48),ISNUMBER($S48)),$R48-$S48,""))</f>
        <v/>
      </c>
      <c r="U48" s="26">
        <f>IF(OR($A48="",NOT(ISNUMBER($P48)),NOT(ISNUMBER($T48)),$T48&lt;=0),"",IFERROR($P48/$T48,""))</f>
        <v/>
      </c>
      <c r="V48" s="25">
        <f>IF(OR($A48="",COUNT($G48:$O48)&lt;9,NOT(ISNUMBER($T48)),NOT(ISNUMBER(Parameter!$B$5)),Parameter!$B$5&lt;0),"",IFERROR(IF(Parameter!$B$5=0,$T48*$I48+$J48-$P48,$T48*(1-(1+Parameter!$B$5)^(-$I48))/Parameter!$B$5+$J48/(1+Parameter!$B$5)^$I48-$P48),""))</f>
        <v/>
      </c>
      <c r="W48" s="25">
        <f>IF(OR($A48="",COUNT($G48:$O48)&lt;9,NOT(ISNUMBER($T48))),"",$T48*$I48+$J48-$P48)</f>
        <v/>
      </c>
      <c r="X48" s="27">
        <f>IF(OR($A48="",NOT(ISNUMBER($W48)),NOT(ISNUMBER($P48)),$P48&lt;=0),"",IFERROR($W48/$P48,""))</f>
        <v/>
      </c>
      <c r="Y48" s="8">
        <f>IF($A48="","",IF(OR($B48="",$C48="",$D48="",$E48="",$F48="",COUNT($G48:$O48)&lt;9,NOT(ISNUMBER($P48)),$P48&lt;=0),"Eingaben prüfen",IF($F48="Zurückgestellt","Zurückgestellt",IF($F48&lt;&gt;"Geprüft","Manuell prüfen",IF(AND(ISNUMBER($U48),ISNUMBER($V48),$T48&gt;Parameter!$B$8,$U48&lt;=Parameter!$B$6,$V48&gt;=Parameter!$B$7),"Vorteilhaft nach Annahmen","Manuell prüfen")))))</f>
        <v/>
      </c>
    </row>
    <row r="49">
      <c r="A49" s="19" t="n"/>
      <c r="B49" s="19" t="n"/>
      <c r="C49" s="19" t="n"/>
      <c r="D49" s="20" t="n"/>
      <c r="E49" s="19" t="n"/>
      <c r="F49" s="21" t="n"/>
      <c r="G49" s="22" t="n"/>
      <c r="H49" s="22" t="n"/>
      <c r="I49" s="23" t="n"/>
      <c r="J49" s="22" t="n"/>
      <c r="K49" s="24" t="n"/>
      <c r="L49" s="24" t="n"/>
      <c r="M49" s="22" t="n"/>
      <c r="N49" s="22" t="n"/>
      <c r="O49" s="22" t="n"/>
      <c r="P49" s="28">
        <f>IF($A49="","",IF(COUNT($G49:$H49)=2,SUM($G49:$H49),""))</f>
        <v/>
      </c>
      <c r="Q49" s="28">
        <f>IF($A49="","",IF(COUNT($N49:$O49)=2,SUM($N49:$O49),""))</f>
        <v/>
      </c>
      <c r="R49" s="28">
        <f>IF($A49="","",IF(AND(ISNUMBER($Q49),ISNUMBER($M49)),$Q49-$M49,""))</f>
        <v/>
      </c>
      <c r="S49" s="28">
        <f>IF($A49="","",IF(AND(ISNUMBER($P49),COUNT($K49:$L49)=2),$P49*$K49*$L49,""))</f>
        <v/>
      </c>
      <c r="T49" s="28">
        <f>IF($A49="","",IF(AND(ISNUMBER($R49),ISNUMBER($S49)),$R49-$S49,""))</f>
        <v/>
      </c>
      <c r="U49" s="29">
        <f>IF(OR($A49="",NOT(ISNUMBER($P49)),NOT(ISNUMBER($T49)),$T49&lt;=0),"",IFERROR($P49/$T49,""))</f>
        <v/>
      </c>
      <c r="V49" s="28">
        <f>IF(OR($A49="",COUNT($G49:$O49)&lt;9,NOT(ISNUMBER($T49)),NOT(ISNUMBER(Parameter!$B$5)),Parameter!$B$5&lt;0),"",IFERROR(IF(Parameter!$B$5=0,$T49*$I49+$J49-$P49,$T49*(1-(1+Parameter!$B$5)^(-$I49))/Parameter!$B$5+$J49/(1+Parameter!$B$5)^$I49-$P49),""))</f>
        <v/>
      </c>
      <c r="W49" s="28">
        <f>IF(OR($A49="",COUNT($G49:$O49)&lt;9,NOT(ISNUMBER($T49))),"",$T49*$I49+$J49-$P49)</f>
        <v/>
      </c>
      <c r="X49" s="30">
        <f>IF(OR($A49="",NOT(ISNUMBER($W49)),NOT(ISNUMBER($P49)),$P49&lt;=0),"",IFERROR($W49/$P49,""))</f>
        <v/>
      </c>
      <c r="Y49" s="5">
        <f>IF($A49="","",IF(OR($B49="",$C49="",$D49="",$E49="",$F49="",COUNT($G49:$O49)&lt;9,NOT(ISNUMBER($P49)),$P49&lt;=0),"Eingaben prüfen",IF($F49="Zurückgestellt","Zurückgestellt",IF($F49&lt;&gt;"Geprüft","Manuell prüfen",IF(AND(ISNUMBER($U49),ISNUMBER($V49),$T49&gt;Parameter!$B$8,$U49&lt;=Parameter!$B$6,$V49&gt;=Parameter!$B$7),"Vorteilhaft nach Annahmen","Manuell prüfen")))))</f>
        <v/>
      </c>
    </row>
    <row r="50">
      <c r="A50" s="19" t="n"/>
      <c r="B50" s="19" t="n"/>
      <c r="C50" s="19" t="n"/>
      <c r="D50" s="20" t="n"/>
      <c r="E50" s="19" t="n"/>
      <c r="F50" s="21" t="n"/>
      <c r="G50" s="22" t="n"/>
      <c r="H50" s="22" t="n"/>
      <c r="I50" s="23" t="n"/>
      <c r="J50" s="22" t="n"/>
      <c r="K50" s="24" t="n"/>
      <c r="L50" s="24" t="n"/>
      <c r="M50" s="22" t="n"/>
      <c r="N50" s="22" t="n"/>
      <c r="O50" s="22" t="n"/>
      <c r="P50" s="25">
        <f>IF($A50="","",IF(COUNT($G50:$H50)=2,SUM($G50:$H50),""))</f>
        <v/>
      </c>
      <c r="Q50" s="25">
        <f>IF($A50="","",IF(COUNT($N50:$O50)=2,SUM($N50:$O50),""))</f>
        <v/>
      </c>
      <c r="R50" s="25">
        <f>IF($A50="","",IF(AND(ISNUMBER($Q50),ISNUMBER($M50)),$Q50-$M50,""))</f>
        <v/>
      </c>
      <c r="S50" s="25">
        <f>IF($A50="","",IF(AND(ISNUMBER($P50),COUNT($K50:$L50)=2),$P50*$K50*$L50,""))</f>
        <v/>
      </c>
      <c r="T50" s="25">
        <f>IF($A50="","",IF(AND(ISNUMBER($R50),ISNUMBER($S50)),$R50-$S50,""))</f>
        <v/>
      </c>
      <c r="U50" s="26">
        <f>IF(OR($A50="",NOT(ISNUMBER($P50)),NOT(ISNUMBER($T50)),$T50&lt;=0),"",IFERROR($P50/$T50,""))</f>
        <v/>
      </c>
      <c r="V50" s="25">
        <f>IF(OR($A50="",COUNT($G50:$O50)&lt;9,NOT(ISNUMBER($T50)),NOT(ISNUMBER(Parameter!$B$5)),Parameter!$B$5&lt;0),"",IFERROR(IF(Parameter!$B$5=0,$T50*$I50+$J50-$P50,$T50*(1-(1+Parameter!$B$5)^(-$I50))/Parameter!$B$5+$J50/(1+Parameter!$B$5)^$I50-$P50),""))</f>
        <v/>
      </c>
      <c r="W50" s="25">
        <f>IF(OR($A50="",COUNT($G50:$O50)&lt;9,NOT(ISNUMBER($T50))),"",$T50*$I50+$J50-$P50)</f>
        <v/>
      </c>
      <c r="X50" s="27">
        <f>IF(OR($A50="",NOT(ISNUMBER($W50)),NOT(ISNUMBER($P50)),$P50&lt;=0),"",IFERROR($W50/$P50,""))</f>
        <v/>
      </c>
      <c r="Y50" s="8">
        <f>IF($A50="","",IF(OR($B50="",$C50="",$D50="",$E50="",$F50="",COUNT($G50:$O50)&lt;9,NOT(ISNUMBER($P50)),$P50&lt;=0),"Eingaben prüfen",IF($F50="Zurückgestellt","Zurückgestellt",IF($F50&lt;&gt;"Geprüft","Manuell prüfen",IF(AND(ISNUMBER($U50),ISNUMBER($V50),$T50&gt;Parameter!$B$8,$U50&lt;=Parameter!$B$6,$V50&gt;=Parameter!$B$7),"Vorteilhaft nach Annahmen","Manuell prüfen")))))</f>
        <v/>
      </c>
    </row>
    <row r="51">
      <c r="A51" s="19" t="n"/>
      <c r="B51" s="19" t="n"/>
      <c r="C51" s="19" t="n"/>
      <c r="D51" s="20" t="n"/>
      <c r="E51" s="19" t="n"/>
      <c r="F51" s="21" t="n"/>
      <c r="G51" s="22" t="n"/>
      <c r="H51" s="22" t="n"/>
      <c r="I51" s="23" t="n"/>
      <c r="J51" s="22" t="n"/>
      <c r="K51" s="24" t="n"/>
      <c r="L51" s="24" t="n"/>
      <c r="M51" s="22" t="n"/>
      <c r="N51" s="22" t="n"/>
      <c r="O51" s="22" t="n"/>
      <c r="P51" s="28">
        <f>IF($A51="","",IF(COUNT($G51:$H51)=2,SUM($G51:$H51),""))</f>
        <v/>
      </c>
      <c r="Q51" s="28">
        <f>IF($A51="","",IF(COUNT($N51:$O51)=2,SUM($N51:$O51),""))</f>
        <v/>
      </c>
      <c r="R51" s="28">
        <f>IF($A51="","",IF(AND(ISNUMBER($Q51),ISNUMBER($M51)),$Q51-$M51,""))</f>
        <v/>
      </c>
      <c r="S51" s="28">
        <f>IF($A51="","",IF(AND(ISNUMBER($P51),COUNT($K51:$L51)=2),$P51*$K51*$L51,""))</f>
        <v/>
      </c>
      <c r="T51" s="28">
        <f>IF($A51="","",IF(AND(ISNUMBER($R51),ISNUMBER($S51)),$R51-$S51,""))</f>
        <v/>
      </c>
      <c r="U51" s="29">
        <f>IF(OR($A51="",NOT(ISNUMBER($P51)),NOT(ISNUMBER($T51)),$T51&lt;=0),"",IFERROR($P51/$T51,""))</f>
        <v/>
      </c>
      <c r="V51" s="28">
        <f>IF(OR($A51="",COUNT($G51:$O51)&lt;9,NOT(ISNUMBER($T51)),NOT(ISNUMBER(Parameter!$B$5)),Parameter!$B$5&lt;0),"",IFERROR(IF(Parameter!$B$5=0,$T51*$I51+$J51-$P51,$T51*(1-(1+Parameter!$B$5)^(-$I51))/Parameter!$B$5+$J51/(1+Parameter!$B$5)^$I51-$P51),""))</f>
        <v/>
      </c>
      <c r="W51" s="28">
        <f>IF(OR($A51="",COUNT($G51:$O51)&lt;9,NOT(ISNUMBER($T51))),"",$T51*$I51+$J51-$P51)</f>
        <v/>
      </c>
      <c r="X51" s="30">
        <f>IF(OR($A51="",NOT(ISNUMBER($W51)),NOT(ISNUMBER($P51)),$P51&lt;=0),"",IFERROR($W51/$P51,""))</f>
        <v/>
      </c>
      <c r="Y51" s="5">
        <f>IF($A51="","",IF(OR($B51="",$C51="",$D51="",$E51="",$F51="",COUNT($G51:$O51)&lt;9,NOT(ISNUMBER($P51)),$P51&lt;=0),"Eingaben prüfen",IF($F51="Zurückgestellt","Zurückgestellt",IF($F51&lt;&gt;"Geprüft","Manuell prüfen",IF(AND(ISNUMBER($U51),ISNUMBER($V51),$T51&gt;Parameter!$B$8,$U51&lt;=Parameter!$B$6,$V51&gt;=Parameter!$B$7),"Vorteilhaft nach Annahmen","Manuell prüfen")))))</f>
        <v/>
      </c>
    </row>
    <row r="52">
      <c r="A52" s="19" t="n"/>
      <c r="B52" s="19" t="n"/>
      <c r="C52" s="19" t="n"/>
      <c r="D52" s="20" t="n"/>
      <c r="E52" s="19" t="n"/>
      <c r="F52" s="21" t="n"/>
      <c r="G52" s="22" t="n"/>
      <c r="H52" s="22" t="n"/>
      <c r="I52" s="23" t="n"/>
      <c r="J52" s="22" t="n"/>
      <c r="K52" s="24" t="n"/>
      <c r="L52" s="24" t="n"/>
      <c r="M52" s="22" t="n"/>
      <c r="N52" s="22" t="n"/>
      <c r="O52" s="22" t="n"/>
      <c r="P52" s="25">
        <f>IF($A52="","",IF(COUNT($G52:$H52)=2,SUM($G52:$H52),""))</f>
        <v/>
      </c>
      <c r="Q52" s="25">
        <f>IF($A52="","",IF(COUNT($N52:$O52)=2,SUM($N52:$O52),""))</f>
        <v/>
      </c>
      <c r="R52" s="25">
        <f>IF($A52="","",IF(AND(ISNUMBER($Q52),ISNUMBER($M52)),$Q52-$M52,""))</f>
        <v/>
      </c>
      <c r="S52" s="25">
        <f>IF($A52="","",IF(AND(ISNUMBER($P52),COUNT($K52:$L52)=2),$P52*$K52*$L52,""))</f>
        <v/>
      </c>
      <c r="T52" s="25">
        <f>IF($A52="","",IF(AND(ISNUMBER($R52),ISNUMBER($S52)),$R52-$S52,""))</f>
        <v/>
      </c>
      <c r="U52" s="26">
        <f>IF(OR($A52="",NOT(ISNUMBER($P52)),NOT(ISNUMBER($T52)),$T52&lt;=0),"",IFERROR($P52/$T52,""))</f>
        <v/>
      </c>
      <c r="V52" s="25">
        <f>IF(OR($A52="",COUNT($G52:$O52)&lt;9,NOT(ISNUMBER($T52)),NOT(ISNUMBER(Parameter!$B$5)),Parameter!$B$5&lt;0),"",IFERROR(IF(Parameter!$B$5=0,$T52*$I52+$J52-$P52,$T52*(1-(1+Parameter!$B$5)^(-$I52))/Parameter!$B$5+$J52/(1+Parameter!$B$5)^$I52-$P52),""))</f>
        <v/>
      </c>
      <c r="W52" s="25">
        <f>IF(OR($A52="",COUNT($G52:$O52)&lt;9,NOT(ISNUMBER($T52))),"",$T52*$I52+$J52-$P52)</f>
        <v/>
      </c>
      <c r="X52" s="27">
        <f>IF(OR($A52="",NOT(ISNUMBER($W52)),NOT(ISNUMBER($P52)),$P52&lt;=0),"",IFERROR($W52/$P52,""))</f>
        <v/>
      </c>
      <c r="Y52" s="8">
        <f>IF($A52="","",IF(OR($B52="",$C52="",$D52="",$E52="",$F52="",COUNT($G52:$O52)&lt;9,NOT(ISNUMBER($P52)),$P52&lt;=0),"Eingaben prüfen",IF($F52="Zurückgestellt","Zurückgestellt",IF($F52&lt;&gt;"Geprüft","Manuell prüfen",IF(AND(ISNUMBER($U52),ISNUMBER($V52),$T52&gt;Parameter!$B$8,$U52&lt;=Parameter!$B$6,$V52&gt;=Parameter!$B$7),"Vorteilhaft nach Annahmen","Manuell prüfen")))))</f>
        <v/>
      </c>
    </row>
    <row r="53">
      <c r="A53" s="19" t="n"/>
      <c r="B53" s="19" t="n"/>
      <c r="C53" s="19" t="n"/>
      <c r="D53" s="20" t="n"/>
      <c r="E53" s="19" t="n"/>
      <c r="F53" s="21" t="n"/>
      <c r="G53" s="22" t="n"/>
      <c r="H53" s="22" t="n"/>
      <c r="I53" s="23" t="n"/>
      <c r="J53" s="22" t="n"/>
      <c r="K53" s="24" t="n"/>
      <c r="L53" s="24" t="n"/>
      <c r="M53" s="22" t="n"/>
      <c r="N53" s="22" t="n"/>
      <c r="O53" s="22" t="n"/>
      <c r="P53" s="28">
        <f>IF($A53="","",IF(COUNT($G53:$H53)=2,SUM($G53:$H53),""))</f>
        <v/>
      </c>
      <c r="Q53" s="28">
        <f>IF($A53="","",IF(COUNT($N53:$O53)=2,SUM($N53:$O53),""))</f>
        <v/>
      </c>
      <c r="R53" s="28">
        <f>IF($A53="","",IF(AND(ISNUMBER($Q53),ISNUMBER($M53)),$Q53-$M53,""))</f>
        <v/>
      </c>
      <c r="S53" s="28">
        <f>IF($A53="","",IF(AND(ISNUMBER($P53),COUNT($K53:$L53)=2),$P53*$K53*$L53,""))</f>
        <v/>
      </c>
      <c r="T53" s="28">
        <f>IF($A53="","",IF(AND(ISNUMBER($R53),ISNUMBER($S53)),$R53-$S53,""))</f>
        <v/>
      </c>
      <c r="U53" s="29">
        <f>IF(OR($A53="",NOT(ISNUMBER($P53)),NOT(ISNUMBER($T53)),$T53&lt;=0),"",IFERROR($P53/$T53,""))</f>
        <v/>
      </c>
      <c r="V53" s="28">
        <f>IF(OR($A53="",COUNT($G53:$O53)&lt;9,NOT(ISNUMBER($T53)),NOT(ISNUMBER(Parameter!$B$5)),Parameter!$B$5&lt;0),"",IFERROR(IF(Parameter!$B$5=0,$T53*$I53+$J53-$P53,$T53*(1-(1+Parameter!$B$5)^(-$I53))/Parameter!$B$5+$J53/(1+Parameter!$B$5)^$I53-$P53),""))</f>
        <v/>
      </c>
      <c r="W53" s="28">
        <f>IF(OR($A53="",COUNT($G53:$O53)&lt;9,NOT(ISNUMBER($T53))),"",$T53*$I53+$J53-$P53)</f>
        <v/>
      </c>
      <c r="X53" s="30">
        <f>IF(OR($A53="",NOT(ISNUMBER($W53)),NOT(ISNUMBER($P53)),$P53&lt;=0),"",IFERROR($W53/$P53,""))</f>
        <v/>
      </c>
      <c r="Y53" s="5">
        <f>IF($A53="","",IF(OR($B53="",$C53="",$D53="",$E53="",$F53="",COUNT($G53:$O53)&lt;9,NOT(ISNUMBER($P53)),$P53&lt;=0),"Eingaben prüfen",IF($F53="Zurückgestellt","Zurückgestellt",IF($F53&lt;&gt;"Geprüft","Manuell prüfen",IF(AND(ISNUMBER($U53),ISNUMBER($V53),$T53&gt;Parameter!$B$8,$U53&lt;=Parameter!$B$6,$V53&gt;=Parameter!$B$7),"Vorteilhaft nach Annahmen","Manuell prüfen")))))</f>
        <v/>
      </c>
    </row>
    <row r="54">
      <c r="A54" s="19" t="n"/>
      <c r="B54" s="19" t="n"/>
      <c r="C54" s="19" t="n"/>
      <c r="D54" s="20" t="n"/>
      <c r="E54" s="19" t="n"/>
      <c r="F54" s="21" t="n"/>
      <c r="G54" s="22" t="n"/>
      <c r="H54" s="22" t="n"/>
      <c r="I54" s="23" t="n"/>
      <c r="J54" s="22" t="n"/>
      <c r="K54" s="24" t="n"/>
      <c r="L54" s="24" t="n"/>
      <c r="M54" s="22" t="n"/>
      <c r="N54" s="22" t="n"/>
      <c r="O54" s="22" t="n"/>
      <c r="P54" s="25">
        <f>IF($A54="","",IF(COUNT($G54:$H54)=2,SUM($G54:$H54),""))</f>
        <v/>
      </c>
      <c r="Q54" s="25">
        <f>IF($A54="","",IF(COUNT($N54:$O54)=2,SUM($N54:$O54),""))</f>
        <v/>
      </c>
      <c r="R54" s="25">
        <f>IF($A54="","",IF(AND(ISNUMBER($Q54),ISNUMBER($M54)),$Q54-$M54,""))</f>
        <v/>
      </c>
      <c r="S54" s="25">
        <f>IF($A54="","",IF(AND(ISNUMBER($P54),COUNT($K54:$L54)=2),$P54*$K54*$L54,""))</f>
        <v/>
      </c>
      <c r="T54" s="25">
        <f>IF($A54="","",IF(AND(ISNUMBER($R54),ISNUMBER($S54)),$R54-$S54,""))</f>
        <v/>
      </c>
      <c r="U54" s="26">
        <f>IF(OR($A54="",NOT(ISNUMBER($P54)),NOT(ISNUMBER($T54)),$T54&lt;=0),"",IFERROR($P54/$T54,""))</f>
        <v/>
      </c>
      <c r="V54" s="25">
        <f>IF(OR($A54="",COUNT($G54:$O54)&lt;9,NOT(ISNUMBER($T54)),NOT(ISNUMBER(Parameter!$B$5)),Parameter!$B$5&lt;0),"",IFERROR(IF(Parameter!$B$5=0,$T54*$I54+$J54-$P54,$T54*(1-(1+Parameter!$B$5)^(-$I54))/Parameter!$B$5+$J54/(1+Parameter!$B$5)^$I54-$P54),""))</f>
        <v/>
      </c>
      <c r="W54" s="25">
        <f>IF(OR($A54="",COUNT($G54:$O54)&lt;9,NOT(ISNUMBER($T54))),"",$T54*$I54+$J54-$P54)</f>
        <v/>
      </c>
      <c r="X54" s="27">
        <f>IF(OR($A54="",NOT(ISNUMBER($W54)),NOT(ISNUMBER($P54)),$P54&lt;=0),"",IFERROR($W54/$P54,""))</f>
        <v/>
      </c>
      <c r="Y54" s="8">
        <f>IF($A54="","",IF(OR($B54="",$C54="",$D54="",$E54="",$F54="",COUNT($G54:$O54)&lt;9,NOT(ISNUMBER($P54)),$P54&lt;=0),"Eingaben prüfen",IF($F54="Zurückgestellt","Zurückgestellt",IF($F54&lt;&gt;"Geprüft","Manuell prüfen",IF(AND(ISNUMBER($U54),ISNUMBER($V54),$T54&gt;Parameter!$B$8,$U54&lt;=Parameter!$B$6,$V54&gt;=Parameter!$B$7),"Vorteilhaft nach Annahmen","Manuell prüfen")))))</f>
        <v/>
      </c>
    </row>
    <row r="55">
      <c r="A55" s="19" t="n"/>
      <c r="B55" s="19" t="n"/>
      <c r="C55" s="19" t="n"/>
      <c r="D55" s="20" t="n"/>
      <c r="E55" s="19" t="n"/>
      <c r="F55" s="21" t="n"/>
      <c r="G55" s="22" t="n"/>
      <c r="H55" s="22" t="n"/>
      <c r="I55" s="23" t="n"/>
      <c r="J55" s="22" t="n"/>
      <c r="K55" s="24" t="n"/>
      <c r="L55" s="24" t="n"/>
      <c r="M55" s="22" t="n"/>
      <c r="N55" s="22" t="n"/>
      <c r="O55" s="22" t="n"/>
      <c r="P55" s="28">
        <f>IF($A55="","",IF(COUNT($G55:$H55)=2,SUM($G55:$H55),""))</f>
        <v/>
      </c>
      <c r="Q55" s="28">
        <f>IF($A55="","",IF(COUNT($N55:$O55)=2,SUM($N55:$O55),""))</f>
        <v/>
      </c>
      <c r="R55" s="28">
        <f>IF($A55="","",IF(AND(ISNUMBER($Q55),ISNUMBER($M55)),$Q55-$M55,""))</f>
        <v/>
      </c>
      <c r="S55" s="28">
        <f>IF($A55="","",IF(AND(ISNUMBER($P55),COUNT($K55:$L55)=2),$P55*$K55*$L55,""))</f>
        <v/>
      </c>
      <c r="T55" s="28">
        <f>IF($A55="","",IF(AND(ISNUMBER($R55),ISNUMBER($S55)),$R55-$S55,""))</f>
        <v/>
      </c>
      <c r="U55" s="29">
        <f>IF(OR($A55="",NOT(ISNUMBER($P55)),NOT(ISNUMBER($T55)),$T55&lt;=0),"",IFERROR($P55/$T55,""))</f>
        <v/>
      </c>
      <c r="V55" s="28">
        <f>IF(OR($A55="",COUNT($G55:$O55)&lt;9,NOT(ISNUMBER($T55)),NOT(ISNUMBER(Parameter!$B$5)),Parameter!$B$5&lt;0),"",IFERROR(IF(Parameter!$B$5=0,$T55*$I55+$J55-$P55,$T55*(1-(1+Parameter!$B$5)^(-$I55))/Parameter!$B$5+$J55/(1+Parameter!$B$5)^$I55-$P55),""))</f>
        <v/>
      </c>
      <c r="W55" s="28">
        <f>IF(OR($A55="",COUNT($G55:$O55)&lt;9,NOT(ISNUMBER($T55))),"",$T55*$I55+$J55-$P55)</f>
        <v/>
      </c>
      <c r="X55" s="30">
        <f>IF(OR($A55="",NOT(ISNUMBER($W55)),NOT(ISNUMBER($P55)),$P55&lt;=0),"",IFERROR($W55/$P55,""))</f>
        <v/>
      </c>
      <c r="Y55" s="5">
        <f>IF($A55="","",IF(OR($B55="",$C55="",$D55="",$E55="",$F55="",COUNT($G55:$O55)&lt;9,NOT(ISNUMBER($P55)),$P55&lt;=0),"Eingaben prüfen",IF($F55="Zurückgestellt","Zurückgestellt",IF($F55&lt;&gt;"Geprüft","Manuell prüfen",IF(AND(ISNUMBER($U55),ISNUMBER($V55),$T55&gt;Parameter!$B$8,$U55&lt;=Parameter!$B$6,$V55&gt;=Parameter!$B$7),"Vorteilhaft nach Annahmen","Manuell prüfen")))))</f>
        <v/>
      </c>
    </row>
    <row r="56">
      <c r="A56" s="19" t="n"/>
      <c r="B56" s="19" t="n"/>
      <c r="C56" s="19" t="n"/>
      <c r="D56" s="20" t="n"/>
      <c r="E56" s="19" t="n"/>
      <c r="F56" s="21" t="n"/>
      <c r="G56" s="22" t="n"/>
      <c r="H56" s="22" t="n"/>
      <c r="I56" s="23" t="n"/>
      <c r="J56" s="22" t="n"/>
      <c r="K56" s="24" t="n"/>
      <c r="L56" s="24" t="n"/>
      <c r="M56" s="22" t="n"/>
      <c r="N56" s="22" t="n"/>
      <c r="O56" s="22" t="n"/>
      <c r="P56" s="25">
        <f>IF($A56="","",IF(COUNT($G56:$H56)=2,SUM($G56:$H56),""))</f>
        <v/>
      </c>
      <c r="Q56" s="25">
        <f>IF($A56="","",IF(COUNT($N56:$O56)=2,SUM($N56:$O56),""))</f>
        <v/>
      </c>
      <c r="R56" s="25">
        <f>IF($A56="","",IF(AND(ISNUMBER($Q56),ISNUMBER($M56)),$Q56-$M56,""))</f>
        <v/>
      </c>
      <c r="S56" s="25">
        <f>IF($A56="","",IF(AND(ISNUMBER($P56),COUNT($K56:$L56)=2),$P56*$K56*$L56,""))</f>
        <v/>
      </c>
      <c r="T56" s="25">
        <f>IF($A56="","",IF(AND(ISNUMBER($R56),ISNUMBER($S56)),$R56-$S56,""))</f>
        <v/>
      </c>
      <c r="U56" s="26">
        <f>IF(OR($A56="",NOT(ISNUMBER($P56)),NOT(ISNUMBER($T56)),$T56&lt;=0),"",IFERROR($P56/$T56,""))</f>
        <v/>
      </c>
      <c r="V56" s="25">
        <f>IF(OR($A56="",COUNT($G56:$O56)&lt;9,NOT(ISNUMBER($T56)),NOT(ISNUMBER(Parameter!$B$5)),Parameter!$B$5&lt;0),"",IFERROR(IF(Parameter!$B$5=0,$T56*$I56+$J56-$P56,$T56*(1-(1+Parameter!$B$5)^(-$I56))/Parameter!$B$5+$J56/(1+Parameter!$B$5)^$I56-$P56),""))</f>
        <v/>
      </c>
      <c r="W56" s="25">
        <f>IF(OR($A56="",COUNT($G56:$O56)&lt;9,NOT(ISNUMBER($T56))),"",$T56*$I56+$J56-$P56)</f>
        <v/>
      </c>
      <c r="X56" s="27">
        <f>IF(OR($A56="",NOT(ISNUMBER($W56)),NOT(ISNUMBER($P56)),$P56&lt;=0),"",IFERROR($W56/$P56,""))</f>
        <v/>
      </c>
      <c r="Y56" s="8">
        <f>IF($A56="","",IF(OR($B56="",$C56="",$D56="",$E56="",$F56="",COUNT($G56:$O56)&lt;9,NOT(ISNUMBER($P56)),$P56&lt;=0),"Eingaben prüfen",IF($F56="Zurückgestellt","Zurückgestellt",IF($F56&lt;&gt;"Geprüft","Manuell prüfen",IF(AND(ISNUMBER($U56),ISNUMBER($V56),$T56&gt;Parameter!$B$8,$U56&lt;=Parameter!$B$6,$V56&gt;=Parameter!$B$7),"Vorteilhaft nach Annahmen","Manuell prüfen")))))</f>
        <v/>
      </c>
    </row>
    <row r="57">
      <c r="A57" s="19" t="n"/>
      <c r="B57" s="19" t="n"/>
      <c r="C57" s="19" t="n"/>
      <c r="D57" s="20" t="n"/>
      <c r="E57" s="19" t="n"/>
      <c r="F57" s="21" t="n"/>
      <c r="G57" s="22" t="n"/>
      <c r="H57" s="22" t="n"/>
      <c r="I57" s="23" t="n"/>
      <c r="J57" s="22" t="n"/>
      <c r="K57" s="24" t="n"/>
      <c r="L57" s="24" t="n"/>
      <c r="M57" s="22" t="n"/>
      <c r="N57" s="22" t="n"/>
      <c r="O57" s="22" t="n"/>
      <c r="P57" s="28">
        <f>IF($A57="","",IF(COUNT($G57:$H57)=2,SUM($G57:$H57),""))</f>
        <v/>
      </c>
      <c r="Q57" s="28">
        <f>IF($A57="","",IF(COUNT($N57:$O57)=2,SUM($N57:$O57),""))</f>
        <v/>
      </c>
      <c r="R57" s="28">
        <f>IF($A57="","",IF(AND(ISNUMBER($Q57),ISNUMBER($M57)),$Q57-$M57,""))</f>
        <v/>
      </c>
      <c r="S57" s="28">
        <f>IF($A57="","",IF(AND(ISNUMBER($P57),COUNT($K57:$L57)=2),$P57*$K57*$L57,""))</f>
        <v/>
      </c>
      <c r="T57" s="28">
        <f>IF($A57="","",IF(AND(ISNUMBER($R57),ISNUMBER($S57)),$R57-$S57,""))</f>
        <v/>
      </c>
      <c r="U57" s="29">
        <f>IF(OR($A57="",NOT(ISNUMBER($P57)),NOT(ISNUMBER($T57)),$T57&lt;=0),"",IFERROR($P57/$T57,""))</f>
        <v/>
      </c>
      <c r="V57" s="28">
        <f>IF(OR($A57="",COUNT($G57:$O57)&lt;9,NOT(ISNUMBER($T57)),NOT(ISNUMBER(Parameter!$B$5)),Parameter!$B$5&lt;0),"",IFERROR(IF(Parameter!$B$5=0,$T57*$I57+$J57-$P57,$T57*(1-(1+Parameter!$B$5)^(-$I57))/Parameter!$B$5+$J57/(1+Parameter!$B$5)^$I57-$P57),""))</f>
        <v/>
      </c>
      <c r="W57" s="28">
        <f>IF(OR($A57="",COUNT($G57:$O57)&lt;9,NOT(ISNUMBER($T57))),"",$T57*$I57+$J57-$P57)</f>
        <v/>
      </c>
      <c r="X57" s="30">
        <f>IF(OR($A57="",NOT(ISNUMBER($W57)),NOT(ISNUMBER($P57)),$P57&lt;=0),"",IFERROR($W57/$P57,""))</f>
        <v/>
      </c>
      <c r="Y57" s="5">
        <f>IF($A57="","",IF(OR($B57="",$C57="",$D57="",$E57="",$F57="",COUNT($G57:$O57)&lt;9,NOT(ISNUMBER($P57)),$P57&lt;=0),"Eingaben prüfen",IF($F57="Zurückgestellt","Zurückgestellt",IF($F57&lt;&gt;"Geprüft","Manuell prüfen",IF(AND(ISNUMBER($U57),ISNUMBER($V57),$T57&gt;Parameter!$B$8,$U57&lt;=Parameter!$B$6,$V57&gt;=Parameter!$B$7),"Vorteilhaft nach Annahmen","Manuell prüfen")))))</f>
        <v/>
      </c>
    </row>
    <row r="58">
      <c r="A58" s="19" t="n"/>
      <c r="B58" s="19" t="n"/>
      <c r="C58" s="19" t="n"/>
      <c r="D58" s="20" t="n"/>
      <c r="E58" s="19" t="n"/>
      <c r="F58" s="21" t="n"/>
      <c r="G58" s="22" t="n"/>
      <c r="H58" s="22" t="n"/>
      <c r="I58" s="23" t="n"/>
      <c r="J58" s="22" t="n"/>
      <c r="K58" s="24" t="n"/>
      <c r="L58" s="24" t="n"/>
      <c r="M58" s="22" t="n"/>
      <c r="N58" s="22" t="n"/>
      <c r="O58" s="22" t="n"/>
      <c r="P58" s="25">
        <f>IF($A58="","",IF(COUNT($G58:$H58)=2,SUM($G58:$H58),""))</f>
        <v/>
      </c>
      <c r="Q58" s="25">
        <f>IF($A58="","",IF(COUNT($N58:$O58)=2,SUM($N58:$O58),""))</f>
        <v/>
      </c>
      <c r="R58" s="25">
        <f>IF($A58="","",IF(AND(ISNUMBER($Q58),ISNUMBER($M58)),$Q58-$M58,""))</f>
        <v/>
      </c>
      <c r="S58" s="25">
        <f>IF($A58="","",IF(AND(ISNUMBER($P58),COUNT($K58:$L58)=2),$P58*$K58*$L58,""))</f>
        <v/>
      </c>
      <c r="T58" s="25">
        <f>IF($A58="","",IF(AND(ISNUMBER($R58),ISNUMBER($S58)),$R58-$S58,""))</f>
        <v/>
      </c>
      <c r="U58" s="26">
        <f>IF(OR($A58="",NOT(ISNUMBER($P58)),NOT(ISNUMBER($T58)),$T58&lt;=0),"",IFERROR($P58/$T58,""))</f>
        <v/>
      </c>
      <c r="V58" s="25">
        <f>IF(OR($A58="",COUNT($G58:$O58)&lt;9,NOT(ISNUMBER($T58)),NOT(ISNUMBER(Parameter!$B$5)),Parameter!$B$5&lt;0),"",IFERROR(IF(Parameter!$B$5=0,$T58*$I58+$J58-$P58,$T58*(1-(1+Parameter!$B$5)^(-$I58))/Parameter!$B$5+$J58/(1+Parameter!$B$5)^$I58-$P58),""))</f>
        <v/>
      </c>
      <c r="W58" s="25">
        <f>IF(OR($A58="",COUNT($G58:$O58)&lt;9,NOT(ISNUMBER($T58))),"",$T58*$I58+$J58-$P58)</f>
        <v/>
      </c>
      <c r="X58" s="27">
        <f>IF(OR($A58="",NOT(ISNUMBER($W58)),NOT(ISNUMBER($P58)),$P58&lt;=0),"",IFERROR($W58/$P58,""))</f>
        <v/>
      </c>
      <c r="Y58" s="8">
        <f>IF($A58="","",IF(OR($B58="",$C58="",$D58="",$E58="",$F58="",COUNT($G58:$O58)&lt;9,NOT(ISNUMBER($P58)),$P58&lt;=0),"Eingaben prüfen",IF($F58="Zurückgestellt","Zurückgestellt",IF($F58&lt;&gt;"Geprüft","Manuell prüfen",IF(AND(ISNUMBER($U58),ISNUMBER($V58),$T58&gt;Parameter!$B$8,$U58&lt;=Parameter!$B$6,$V58&gt;=Parameter!$B$7),"Vorteilhaft nach Annahmen","Manuell prüfen")))))</f>
        <v/>
      </c>
    </row>
    <row r="59">
      <c r="A59" s="19" t="n"/>
      <c r="B59" s="19" t="n"/>
      <c r="C59" s="19" t="n"/>
      <c r="D59" s="20" t="n"/>
      <c r="E59" s="19" t="n"/>
      <c r="F59" s="21" t="n"/>
      <c r="G59" s="22" t="n"/>
      <c r="H59" s="22" t="n"/>
      <c r="I59" s="23" t="n"/>
      <c r="J59" s="22" t="n"/>
      <c r="K59" s="24" t="n"/>
      <c r="L59" s="24" t="n"/>
      <c r="M59" s="22" t="n"/>
      <c r="N59" s="22" t="n"/>
      <c r="O59" s="22" t="n"/>
      <c r="P59" s="28">
        <f>IF($A59="","",IF(COUNT($G59:$H59)=2,SUM($G59:$H59),""))</f>
        <v/>
      </c>
      <c r="Q59" s="28">
        <f>IF($A59="","",IF(COUNT($N59:$O59)=2,SUM($N59:$O59),""))</f>
        <v/>
      </c>
      <c r="R59" s="28">
        <f>IF($A59="","",IF(AND(ISNUMBER($Q59),ISNUMBER($M59)),$Q59-$M59,""))</f>
        <v/>
      </c>
      <c r="S59" s="28">
        <f>IF($A59="","",IF(AND(ISNUMBER($P59),COUNT($K59:$L59)=2),$P59*$K59*$L59,""))</f>
        <v/>
      </c>
      <c r="T59" s="28">
        <f>IF($A59="","",IF(AND(ISNUMBER($R59),ISNUMBER($S59)),$R59-$S59,""))</f>
        <v/>
      </c>
      <c r="U59" s="29">
        <f>IF(OR($A59="",NOT(ISNUMBER($P59)),NOT(ISNUMBER($T59)),$T59&lt;=0),"",IFERROR($P59/$T59,""))</f>
        <v/>
      </c>
      <c r="V59" s="28">
        <f>IF(OR($A59="",COUNT($G59:$O59)&lt;9,NOT(ISNUMBER($T59)),NOT(ISNUMBER(Parameter!$B$5)),Parameter!$B$5&lt;0),"",IFERROR(IF(Parameter!$B$5=0,$T59*$I59+$J59-$P59,$T59*(1-(1+Parameter!$B$5)^(-$I59))/Parameter!$B$5+$J59/(1+Parameter!$B$5)^$I59-$P59),""))</f>
        <v/>
      </c>
      <c r="W59" s="28">
        <f>IF(OR($A59="",COUNT($G59:$O59)&lt;9,NOT(ISNUMBER($T59))),"",$T59*$I59+$J59-$P59)</f>
        <v/>
      </c>
      <c r="X59" s="30">
        <f>IF(OR($A59="",NOT(ISNUMBER($W59)),NOT(ISNUMBER($P59)),$P59&lt;=0),"",IFERROR($W59/$P59,""))</f>
        <v/>
      </c>
      <c r="Y59" s="5">
        <f>IF($A59="","",IF(OR($B59="",$C59="",$D59="",$E59="",$F59="",COUNT($G59:$O59)&lt;9,NOT(ISNUMBER($P59)),$P59&lt;=0),"Eingaben prüfen",IF($F59="Zurückgestellt","Zurückgestellt",IF($F59&lt;&gt;"Geprüft","Manuell prüfen",IF(AND(ISNUMBER($U59),ISNUMBER($V59),$T59&gt;Parameter!$B$8,$U59&lt;=Parameter!$B$6,$V59&gt;=Parameter!$B$7),"Vorteilhaft nach Annahmen","Manuell prüfen")))))</f>
        <v/>
      </c>
    </row>
    <row r="60">
      <c r="A60" s="19" t="n"/>
      <c r="B60" s="19" t="n"/>
      <c r="C60" s="19" t="n"/>
      <c r="D60" s="20" t="n"/>
      <c r="E60" s="19" t="n"/>
      <c r="F60" s="21" t="n"/>
      <c r="G60" s="22" t="n"/>
      <c r="H60" s="22" t="n"/>
      <c r="I60" s="23" t="n"/>
      <c r="J60" s="22" t="n"/>
      <c r="K60" s="24" t="n"/>
      <c r="L60" s="24" t="n"/>
      <c r="M60" s="22" t="n"/>
      <c r="N60" s="22" t="n"/>
      <c r="O60" s="22" t="n"/>
      <c r="P60" s="25">
        <f>IF($A60="","",IF(COUNT($G60:$H60)=2,SUM($G60:$H60),""))</f>
        <v/>
      </c>
      <c r="Q60" s="25">
        <f>IF($A60="","",IF(COUNT($N60:$O60)=2,SUM($N60:$O60),""))</f>
        <v/>
      </c>
      <c r="R60" s="25">
        <f>IF($A60="","",IF(AND(ISNUMBER($Q60),ISNUMBER($M60)),$Q60-$M60,""))</f>
        <v/>
      </c>
      <c r="S60" s="25">
        <f>IF($A60="","",IF(AND(ISNUMBER($P60),COUNT($K60:$L60)=2),$P60*$K60*$L60,""))</f>
        <v/>
      </c>
      <c r="T60" s="25">
        <f>IF($A60="","",IF(AND(ISNUMBER($R60),ISNUMBER($S60)),$R60-$S60,""))</f>
        <v/>
      </c>
      <c r="U60" s="26">
        <f>IF(OR($A60="",NOT(ISNUMBER($P60)),NOT(ISNUMBER($T60)),$T60&lt;=0),"",IFERROR($P60/$T60,""))</f>
        <v/>
      </c>
      <c r="V60" s="25">
        <f>IF(OR($A60="",COUNT($G60:$O60)&lt;9,NOT(ISNUMBER($T60)),NOT(ISNUMBER(Parameter!$B$5)),Parameter!$B$5&lt;0),"",IFERROR(IF(Parameter!$B$5=0,$T60*$I60+$J60-$P60,$T60*(1-(1+Parameter!$B$5)^(-$I60))/Parameter!$B$5+$J60/(1+Parameter!$B$5)^$I60-$P60),""))</f>
        <v/>
      </c>
      <c r="W60" s="25">
        <f>IF(OR($A60="",COUNT($G60:$O60)&lt;9,NOT(ISNUMBER($T60))),"",$T60*$I60+$J60-$P60)</f>
        <v/>
      </c>
      <c r="X60" s="27">
        <f>IF(OR($A60="",NOT(ISNUMBER($W60)),NOT(ISNUMBER($P60)),$P60&lt;=0),"",IFERROR($W60/$P60,""))</f>
        <v/>
      </c>
      <c r="Y60" s="8">
        <f>IF($A60="","",IF(OR($B60="",$C60="",$D60="",$E60="",$F60="",COUNT($G60:$O60)&lt;9,NOT(ISNUMBER($P60)),$P60&lt;=0),"Eingaben prüfen",IF($F60="Zurückgestellt","Zurückgestellt",IF($F60&lt;&gt;"Geprüft","Manuell prüfen",IF(AND(ISNUMBER($U60),ISNUMBER($V60),$T60&gt;Parameter!$B$8,$U60&lt;=Parameter!$B$6,$V60&gt;=Parameter!$B$7),"Vorteilhaft nach Annahmen","Manuell prüfen")))))</f>
        <v/>
      </c>
    </row>
    <row r="61">
      <c r="A61" s="19" t="n"/>
      <c r="B61" s="19" t="n"/>
      <c r="C61" s="19" t="n"/>
      <c r="D61" s="20" t="n"/>
      <c r="E61" s="19" t="n"/>
      <c r="F61" s="21" t="n"/>
      <c r="G61" s="22" t="n"/>
      <c r="H61" s="22" t="n"/>
      <c r="I61" s="23" t="n"/>
      <c r="J61" s="22" t="n"/>
      <c r="K61" s="24" t="n"/>
      <c r="L61" s="24" t="n"/>
      <c r="M61" s="22" t="n"/>
      <c r="N61" s="22" t="n"/>
      <c r="O61" s="22" t="n"/>
      <c r="P61" s="28">
        <f>IF($A61="","",IF(COUNT($G61:$H61)=2,SUM($G61:$H61),""))</f>
        <v/>
      </c>
      <c r="Q61" s="28">
        <f>IF($A61="","",IF(COUNT($N61:$O61)=2,SUM($N61:$O61),""))</f>
        <v/>
      </c>
      <c r="R61" s="28">
        <f>IF($A61="","",IF(AND(ISNUMBER($Q61),ISNUMBER($M61)),$Q61-$M61,""))</f>
        <v/>
      </c>
      <c r="S61" s="28">
        <f>IF($A61="","",IF(AND(ISNUMBER($P61),COUNT($K61:$L61)=2),$P61*$K61*$L61,""))</f>
        <v/>
      </c>
      <c r="T61" s="28">
        <f>IF($A61="","",IF(AND(ISNUMBER($R61),ISNUMBER($S61)),$R61-$S61,""))</f>
        <v/>
      </c>
      <c r="U61" s="29">
        <f>IF(OR($A61="",NOT(ISNUMBER($P61)),NOT(ISNUMBER($T61)),$T61&lt;=0),"",IFERROR($P61/$T61,""))</f>
        <v/>
      </c>
      <c r="V61" s="28">
        <f>IF(OR($A61="",COUNT($G61:$O61)&lt;9,NOT(ISNUMBER($T61)),NOT(ISNUMBER(Parameter!$B$5)),Parameter!$B$5&lt;0),"",IFERROR(IF(Parameter!$B$5=0,$T61*$I61+$J61-$P61,$T61*(1-(1+Parameter!$B$5)^(-$I61))/Parameter!$B$5+$J61/(1+Parameter!$B$5)^$I61-$P61),""))</f>
        <v/>
      </c>
      <c r="W61" s="28">
        <f>IF(OR($A61="",COUNT($G61:$O61)&lt;9,NOT(ISNUMBER($T61))),"",$T61*$I61+$J61-$P61)</f>
        <v/>
      </c>
      <c r="X61" s="30">
        <f>IF(OR($A61="",NOT(ISNUMBER($W61)),NOT(ISNUMBER($P61)),$P61&lt;=0),"",IFERROR($W61/$P61,""))</f>
        <v/>
      </c>
      <c r="Y61" s="5">
        <f>IF($A61="","",IF(OR($B61="",$C61="",$D61="",$E61="",$F61="",COUNT($G61:$O61)&lt;9,NOT(ISNUMBER($P61)),$P61&lt;=0),"Eingaben prüfen",IF($F61="Zurückgestellt","Zurückgestellt",IF($F61&lt;&gt;"Geprüft","Manuell prüfen",IF(AND(ISNUMBER($U61),ISNUMBER($V61),$T61&gt;Parameter!$B$8,$U61&lt;=Parameter!$B$6,$V61&gt;=Parameter!$B$7),"Vorteilhaft nach Annahmen","Manuell prüfen")))))</f>
        <v/>
      </c>
    </row>
    <row r="62">
      <c r="A62" s="19" t="n"/>
      <c r="B62" s="19" t="n"/>
      <c r="C62" s="19" t="n"/>
      <c r="D62" s="20" t="n"/>
      <c r="E62" s="19" t="n"/>
      <c r="F62" s="21" t="n"/>
      <c r="G62" s="22" t="n"/>
      <c r="H62" s="22" t="n"/>
      <c r="I62" s="23" t="n"/>
      <c r="J62" s="22" t="n"/>
      <c r="K62" s="24" t="n"/>
      <c r="L62" s="24" t="n"/>
      <c r="M62" s="22" t="n"/>
      <c r="N62" s="22" t="n"/>
      <c r="O62" s="22" t="n"/>
      <c r="P62" s="25">
        <f>IF($A62="","",IF(COUNT($G62:$H62)=2,SUM($G62:$H62),""))</f>
        <v/>
      </c>
      <c r="Q62" s="25">
        <f>IF($A62="","",IF(COUNT($N62:$O62)=2,SUM($N62:$O62),""))</f>
        <v/>
      </c>
      <c r="R62" s="25">
        <f>IF($A62="","",IF(AND(ISNUMBER($Q62),ISNUMBER($M62)),$Q62-$M62,""))</f>
        <v/>
      </c>
      <c r="S62" s="25">
        <f>IF($A62="","",IF(AND(ISNUMBER($P62),COUNT($K62:$L62)=2),$P62*$K62*$L62,""))</f>
        <v/>
      </c>
      <c r="T62" s="25">
        <f>IF($A62="","",IF(AND(ISNUMBER($R62),ISNUMBER($S62)),$R62-$S62,""))</f>
        <v/>
      </c>
      <c r="U62" s="26">
        <f>IF(OR($A62="",NOT(ISNUMBER($P62)),NOT(ISNUMBER($T62)),$T62&lt;=0),"",IFERROR($P62/$T62,""))</f>
        <v/>
      </c>
      <c r="V62" s="25">
        <f>IF(OR($A62="",COUNT($G62:$O62)&lt;9,NOT(ISNUMBER($T62)),NOT(ISNUMBER(Parameter!$B$5)),Parameter!$B$5&lt;0),"",IFERROR(IF(Parameter!$B$5=0,$T62*$I62+$J62-$P62,$T62*(1-(1+Parameter!$B$5)^(-$I62))/Parameter!$B$5+$J62/(1+Parameter!$B$5)^$I62-$P62),""))</f>
        <v/>
      </c>
      <c r="W62" s="25">
        <f>IF(OR($A62="",COUNT($G62:$O62)&lt;9,NOT(ISNUMBER($T62))),"",$T62*$I62+$J62-$P62)</f>
        <v/>
      </c>
      <c r="X62" s="27">
        <f>IF(OR($A62="",NOT(ISNUMBER($W62)),NOT(ISNUMBER($P62)),$P62&lt;=0),"",IFERROR($W62/$P62,""))</f>
        <v/>
      </c>
      <c r="Y62" s="8">
        <f>IF($A62="","",IF(OR($B62="",$C62="",$D62="",$E62="",$F62="",COUNT($G62:$O62)&lt;9,NOT(ISNUMBER($P62)),$P62&lt;=0),"Eingaben prüfen",IF($F62="Zurückgestellt","Zurückgestellt",IF($F62&lt;&gt;"Geprüft","Manuell prüfen",IF(AND(ISNUMBER($U62),ISNUMBER($V62),$T62&gt;Parameter!$B$8,$U62&lt;=Parameter!$B$6,$V62&gt;=Parameter!$B$7),"Vorteilhaft nach Annahmen","Manuell prüfen")))))</f>
        <v/>
      </c>
    </row>
    <row r="63">
      <c r="A63" s="19" t="n"/>
      <c r="B63" s="19" t="n"/>
      <c r="C63" s="19" t="n"/>
      <c r="D63" s="20" t="n"/>
      <c r="E63" s="19" t="n"/>
      <c r="F63" s="21" t="n"/>
      <c r="G63" s="22" t="n"/>
      <c r="H63" s="22" t="n"/>
      <c r="I63" s="23" t="n"/>
      <c r="J63" s="22" t="n"/>
      <c r="K63" s="24" t="n"/>
      <c r="L63" s="24" t="n"/>
      <c r="M63" s="22" t="n"/>
      <c r="N63" s="22" t="n"/>
      <c r="O63" s="22" t="n"/>
      <c r="P63" s="28">
        <f>IF($A63="","",IF(COUNT($G63:$H63)=2,SUM($G63:$H63),""))</f>
        <v/>
      </c>
      <c r="Q63" s="28">
        <f>IF($A63="","",IF(COUNT($N63:$O63)=2,SUM($N63:$O63),""))</f>
        <v/>
      </c>
      <c r="R63" s="28">
        <f>IF($A63="","",IF(AND(ISNUMBER($Q63),ISNUMBER($M63)),$Q63-$M63,""))</f>
        <v/>
      </c>
      <c r="S63" s="28">
        <f>IF($A63="","",IF(AND(ISNUMBER($P63),COUNT($K63:$L63)=2),$P63*$K63*$L63,""))</f>
        <v/>
      </c>
      <c r="T63" s="28">
        <f>IF($A63="","",IF(AND(ISNUMBER($R63),ISNUMBER($S63)),$R63-$S63,""))</f>
        <v/>
      </c>
      <c r="U63" s="29">
        <f>IF(OR($A63="",NOT(ISNUMBER($P63)),NOT(ISNUMBER($T63)),$T63&lt;=0),"",IFERROR($P63/$T63,""))</f>
        <v/>
      </c>
      <c r="V63" s="28">
        <f>IF(OR($A63="",COUNT($G63:$O63)&lt;9,NOT(ISNUMBER($T63)),NOT(ISNUMBER(Parameter!$B$5)),Parameter!$B$5&lt;0),"",IFERROR(IF(Parameter!$B$5=0,$T63*$I63+$J63-$P63,$T63*(1-(1+Parameter!$B$5)^(-$I63))/Parameter!$B$5+$J63/(1+Parameter!$B$5)^$I63-$P63),""))</f>
        <v/>
      </c>
      <c r="W63" s="28">
        <f>IF(OR($A63="",COUNT($G63:$O63)&lt;9,NOT(ISNUMBER($T63))),"",$T63*$I63+$J63-$P63)</f>
        <v/>
      </c>
      <c r="X63" s="30">
        <f>IF(OR($A63="",NOT(ISNUMBER($W63)),NOT(ISNUMBER($P63)),$P63&lt;=0),"",IFERROR($W63/$P63,""))</f>
        <v/>
      </c>
      <c r="Y63" s="5">
        <f>IF($A63="","",IF(OR($B63="",$C63="",$D63="",$E63="",$F63="",COUNT($G63:$O63)&lt;9,NOT(ISNUMBER($P63)),$P63&lt;=0),"Eingaben prüfen",IF($F63="Zurückgestellt","Zurückgestellt",IF($F63&lt;&gt;"Geprüft","Manuell prüfen",IF(AND(ISNUMBER($U63),ISNUMBER($V63),$T63&gt;Parameter!$B$8,$U63&lt;=Parameter!$B$6,$V63&gt;=Parameter!$B$7),"Vorteilhaft nach Annahmen","Manuell prüfen")))))</f>
        <v/>
      </c>
    </row>
    <row r="64">
      <c r="A64" s="19" t="n"/>
      <c r="B64" s="19" t="n"/>
      <c r="C64" s="19" t="n"/>
      <c r="D64" s="20" t="n"/>
      <c r="E64" s="19" t="n"/>
      <c r="F64" s="21" t="n"/>
      <c r="G64" s="22" t="n"/>
      <c r="H64" s="22" t="n"/>
      <c r="I64" s="23" t="n"/>
      <c r="J64" s="22" t="n"/>
      <c r="K64" s="24" t="n"/>
      <c r="L64" s="24" t="n"/>
      <c r="M64" s="22" t="n"/>
      <c r="N64" s="22" t="n"/>
      <c r="O64" s="22" t="n"/>
      <c r="P64" s="25">
        <f>IF($A64="","",IF(COUNT($G64:$H64)=2,SUM($G64:$H64),""))</f>
        <v/>
      </c>
      <c r="Q64" s="25">
        <f>IF($A64="","",IF(COUNT($N64:$O64)=2,SUM($N64:$O64),""))</f>
        <v/>
      </c>
      <c r="R64" s="25">
        <f>IF($A64="","",IF(AND(ISNUMBER($Q64),ISNUMBER($M64)),$Q64-$M64,""))</f>
        <v/>
      </c>
      <c r="S64" s="25">
        <f>IF($A64="","",IF(AND(ISNUMBER($P64),COUNT($K64:$L64)=2),$P64*$K64*$L64,""))</f>
        <v/>
      </c>
      <c r="T64" s="25">
        <f>IF($A64="","",IF(AND(ISNUMBER($R64),ISNUMBER($S64)),$R64-$S64,""))</f>
        <v/>
      </c>
      <c r="U64" s="26">
        <f>IF(OR($A64="",NOT(ISNUMBER($P64)),NOT(ISNUMBER($T64)),$T64&lt;=0),"",IFERROR($P64/$T64,""))</f>
        <v/>
      </c>
      <c r="V64" s="25">
        <f>IF(OR($A64="",COUNT($G64:$O64)&lt;9,NOT(ISNUMBER($T64)),NOT(ISNUMBER(Parameter!$B$5)),Parameter!$B$5&lt;0),"",IFERROR(IF(Parameter!$B$5=0,$T64*$I64+$J64-$P64,$T64*(1-(1+Parameter!$B$5)^(-$I64))/Parameter!$B$5+$J64/(1+Parameter!$B$5)^$I64-$P64),""))</f>
        <v/>
      </c>
      <c r="W64" s="25">
        <f>IF(OR($A64="",COUNT($G64:$O64)&lt;9,NOT(ISNUMBER($T64))),"",$T64*$I64+$J64-$P64)</f>
        <v/>
      </c>
      <c r="X64" s="27">
        <f>IF(OR($A64="",NOT(ISNUMBER($W64)),NOT(ISNUMBER($P64)),$P64&lt;=0),"",IFERROR($W64/$P64,""))</f>
        <v/>
      </c>
      <c r="Y64" s="8">
        <f>IF($A64="","",IF(OR($B64="",$C64="",$D64="",$E64="",$F64="",COUNT($G64:$O64)&lt;9,NOT(ISNUMBER($P64)),$P64&lt;=0),"Eingaben prüfen",IF($F64="Zurückgestellt","Zurückgestellt",IF($F64&lt;&gt;"Geprüft","Manuell prüfen",IF(AND(ISNUMBER($U64),ISNUMBER($V64),$T64&gt;Parameter!$B$8,$U64&lt;=Parameter!$B$6,$V64&gt;=Parameter!$B$7),"Vorteilhaft nach Annahmen","Manuell prüfen")))))</f>
        <v/>
      </c>
    </row>
    <row r="65">
      <c r="A65" s="19" t="n"/>
      <c r="B65" s="19" t="n"/>
      <c r="C65" s="19" t="n"/>
      <c r="D65" s="20" t="n"/>
      <c r="E65" s="19" t="n"/>
      <c r="F65" s="21" t="n"/>
      <c r="G65" s="22" t="n"/>
      <c r="H65" s="22" t="n"/>
      <c r="I65" s="23" t="n"/>
      <c r="J65" s="22" t="n"/>
      <c r="K65" s="24" t="n"/>
      <c r="L65" s="24" t="n"/>
      <c r="M65" s="22" t="n"/>
      <c r="N65" s="22" t="n"/>
      <c r="O65" s="22" t="n"/>
      <c r="P65" s="28">
        <f>IF($A65="","",IF(COUNT($G65:$H65)=2,SUM($G65:$H65),""))</f>
        <v/>
      </c>
      <c r="Q65" s="28">
        <f>IF($A65="","",IF(COUNT($N65:$O65)=2,SUM($N65:$O65),""))</f>
        <v/>
      </c>
      <c r="R65" s="28">
        <f>IF($A65="","",IF(AND(ISNUMBER($Q65),ISNUMBER($M65)),$Q65-$M65,""))</f>
        <v/>
      </c>
      <c r="S65" s="28">
        <f>IF($A65="","",IF(AND(ISNUMBER($P65),COUNT($K65:$L65)=2),$P65*$K65*$L65,""))</f>
        <v/>
      </c>
      <c r="T65" s="28">
        <f>IF($A65="","",IF(AND(ISNUMBER($R65),ISNUMBER($S65)),$R65-$S65,""))</f>
        <v/>
      </c>
      <c r="U65" s="29">
        <f>IF(OR($A65="",NOT(ISNUMBER($P65)),NOT(ISNUMBER($T65)),$T65&lt;=0),"",IFERROR($P65/$T65,""))</f>
        <v/>
      </c>
      <c r="V65" s="28">
        <f>IF(OR($A65="",COUNT($G65:$O65)&lt;9,NOT(ISNUMBER($T65)),NOT(ISNUMBER(Parameter!$B$5)),Parameter!$B$5&lt;0),"",IFERROR(IF(Parameter!$B$5=0,$T65*$I65+$J65-$P65,$T65*(1-(1+Parameter!$B$5)^(-$I65))/Parameter!$B$5+$J65/(1+Parameter!$B$5)^$I65-$P65),""))</f>
        <v/>
      </c>
      <c r="W65" s="28">
        <f>IF(OR($A65="",COUNT($G65:$O65)&lt;9,NOT(ISNUMBER($T65))),"",$T65*$I65+$J65-$P65)</f>
        <v/>
      </c>
      <c r="X65" s="30">
        <f>IF(OR($A65="",NOT(ISNUMBER($W65)),NOT(ISNUMBER($P65)),$P65&lt;=0),"",IFERROR($W65/$P65,""))</f>
        <v/>
      </c>
      <c r="Y65" s="5">
        <f>IF($A65="","",IF(OR($B65="",$C65="",$D65="",$E65="",$F65="",COUNT($G65:$O65)&lt;9,NOT(ISNUMBER($P65)),$P65&lt;=0),"Eingaben prüfen",IF($F65="Zurückgestellt","Zurückgestellt",IF($F65&lt;&gt;"Geprüft","Manuell prüfen",IF(AND(ISNUMBER($U65),ISNUMBER($V65),$T65&gt;Parameter!$B$8,$U65&lt;=Parameter!$B$6,$V65&gt;=Parameter!$B$7),"Vorteilhaft nach Annahmen","Manuell prüfen")))))</f>
        <v/>
      </c>
    </row>
    <row r="66">
      <c r="A66" s="19" t="n"/>
      <c r="B66" s="19" t="n"/>
      <c r="C66" s="19" t="n"/>
      <c r="D66" s="20" t="n"/>
      <c r="E66" s="19" t="n"/>
      <c r="F66" s="21" t="n"/>
      <c r="G66" s="22" t="n"/>
      <c r="H66" s="22" t="n"/>
      <c r="I66" s="23" t="n"/>
      <c r="J66" s="22" t="n"/>
      <c r="K66" s="24" t="n"/>
      <c r="L66" s="24" t="n"/>
      <c r="M66" s="22" t="n"/>
      <c r="N66" s="22" t="n"/>
      <c r="O66" s="22" t="n"/>
      <c r="P66" s="25">
        <f>IF($A66="","",IF(COUNT($G66:$H66)=2,SUM($G66:$H66),""))</f>
        <v/>
      </c>
      <c r="Q66" s="25">
        <f>IF($A66="","",IF(COUNT($N66:$O66)=2,SUM($N66:$O66),""))</f>
        <v/>
      </c>
      <c r="R66" s="25">
        <f>IF($A66="","",IF(AND(ISNUMBER($Q66),ISNUMBER($M66)),$Q66-$M66,""))</f>
        <v/>
      </c>
      <c r="S66" s="25">
        <f>IF($A66="","",IF(AND(ISNUMBER($P66),COUNT($K66:$L66)=2),$P66*$K66*$L66,""))</f>
        <v/>
      </c>
      <c r="T66" s="25">
        <f>IF($A66="","",IF(AND(ISNUMBER($R66),ISNUMBER($S66)),$R66-$S66,""))</f>
        <v/>
      </c>
      <c r="U66" s="26">
        <f>IF(OR($A66="",NOT(ISNUMBER($P66)),NOT(ISNUMBER($T66)),$T66&lt;=0),"",IFERROR($P66/$T66,""))</f>
        <v/>
      </c>
      <c r="V66" s="25">
        <f>IF(OR($A66="",COUNT($G66:$O66)&lt;9,NOT(ISNUMBER($T66)),NOT(ISNUMBER(Parameter!$B$5)),Parameter!$B$5&lt;0),"",IFERROR(IF(Parameter!$B$5=0,$T66*$I66+$J66-$P66,$T66*(1-(1+Parameter!$B$5)^(-$I66))/Parameter!$B$5+$J66/(1+Parameter!$B$5)^$I66-$P66),""))</f>
        <v/>
      </c>
      <c r="W66" s="25">
        <f>IF(OR($A66="",COUNT($G66:$O66)&lt;9,NOT(ISNUMBER($T66))),"",$T66*$I66+$J66-$P66)</f>
        <v/>
      </c>
      <c r="X66" s="27">
        <f>IF(OR($A66="",NOT(ISNUMBER($W66)),NOT(ISNUMBER($P66)),$P66&lt;=0),"",IFERROR($W66/$P66,""))</f>
        <v/>
      </c>
      <c r="Y66" s="8">
        <f>IF($A66="","",IF(OR($B66="",$C66="",$D66="",$E66="",$F66="",COUNT($G66:$O66)&lt;9,NOT(ISNUMBER($P66)),$P66&lt;=0),"Eingaben prüfen",IF($F66="Zurückgestellt","Zurückgestellt",IF($F66&lt;&gt;"Geprüft","Manuell prüfen",IF(AND(ISNUMBER($U66),ISNUMBER($V66),$T66&gt;Parameter!$B$8,$U66&lt;=Parameter!$B$6,$V66&gt;=Parameter!$B$7),"Vorteilhaft nach Annahmen","Manuell prüfen")))))</f>
        <v/>
      </c>
    </row>
    <row r="67">
      <c r="A67" s="19" t="n"/>
      <c r="B67" s="19" t="n"/>
      <c r="C67" s="19" t="n"/>
      <c r="D67" s="20" t="n"/>
      <c r="E67" s="19" t="n"/>
      <c r="F67" s="21" t="n"/>
      <c r="G67" s="22" t="n"/>
      <c r="H67" s="22" t="n"/>
      <c r="I67" s="23" t="n"/>
      <c r="J67" s="22" t="n"/>
      <c r="K67" s="24" t="n"/>
      <c r="L67" s="24" t="n"/>
      <c r="M67" s="22" t="n"/>
      <c r="N67" s="22" t="n"/>
      <c r="O67" s="22" t="n"/>
      <c r="P67" s="28">
        <f>IF($A67="","",IF(COUNT($G67:$H67)=2,SUM($G67:$H67),""))</f>
        <v/>
      </c>
      <c r="Q67" s="28">
        <f>IF($A67="","",IF(COUNT($N67:$O67)=2,SUM($N67:$O67),""))</f>
        <v/>
      </c>
      <c r="R67" s="28">
        <f>IF($A67="","",IF(AND(ISNUMBER($Q67),ISNUMBER($M67)),$Q67-$M67,""))</f>
        <v/>
      </c>
      <c r="S67" s="28">
        <f>IF($A67="","",IF(AND(ISNUMBER($P67),COUNT($K67:$L67)=2),$P67*$K67*$L67,""))</f>
        <v/>
      </c>
      <c r="T67" s="28">
        <f>IF($A67="","",IF(AND(ISNUMBER($R67),ISNUMBER($S67)),$R67-$S67,""))</f>
        <v/>
      </c>
      <c r="U67" s="29">
        <f>IF(OR($A67="",NOT(ISNUMBER($P67)),NOT(ISNUMBER($T67)),$T67&lt;=0),"",IFERROR($P67/$T67,""))</f>
        <v/>
      </c>
      <c r="V67" s="28">
        <f>IF(OR($A67="",COUNT($G67:$O67)&lt;9,NOT(ISNUMBER($T67)),NOT(ISNUMBER(Parameter!$B$5)),Parameter!$B$5&lt;0),"",IFERROR(IF(Parameter!$B$5=0,$T67*$I67+$J67-$P67,$T67*(1-(1+Parameter!$B$5)^(-$I67))/Parameter!$B$5+$J67/(1+Parameter!$B$5)^$I67-$P67),""))</f>
        <v/>
      </c>
      <c r="W67" s="28">
        <f>IF(OR($A67="",COUNT($G67:$O67)&lt;9,NOT(ISNUMBER($T67))),"",$T67*$I67+$J67-$P67)</f>
        <v/>
      </c>
      <c r="X67" s="30">
        <f>IF(OR($A67="",NOT(ISNUMBER($W67)),NOT(ISNUMBER($P67)),$P67&lt;=0),"",IFERROR($W67/$P67,""))</f>
        <v/>
      </c>
      <c r="Y67" s="5">
        <f>IF($A67="","",IF(OR($B67="",$C67="",$D67="",$E67="",$F67="",COUNT($G67:$O67)&lt;9,NOT(ISNUMBER($P67)),$P67&lt;=0),"Eingaben prüfen",IF($F67="Zurückgestellt","Zurückgestellt",IF($F67&lt;&gt;"Geprüft","Manuell prüfen",IF(AND(ISNUMBER($U67),ISNUMBER($V67),$T67&gt;Parameter!$B$8,$U67&lt;=Parameter!$B$6,$V67&gt;=Parameter!$B$7),"Vorteilhaft nach Annahmen","Manuell prüfen")))))</f>
        <v/>
      </c>
    </row>
    <row r="68">
      <c r="A68" s="19" t="n"/>
      <c r="B68" s="19" t="n"/>
      <c r="C68" s="19" t="n"/>
      <c r="D68" s="20" t="n"/>
      <c r="E68" s="19" t="n"/>
      <c r="F68" s="21" t="n"/>
      <c r="G68" s="22" t="n"/>
      <c r="H68" s="22" t="n"/>
      <c r="I68" s="23" t="n"/>
      <c r="J68" s="22" t="n"/>
      <c r="K68" s="24" t="n"/>
      <c r="L68" s="24" t="n"/>
      <c r="M68" s="22" t="n"/>
      <c r="N68" s="22" t="n"/>
      <c r="O68" s="22" t="n"/>
      <c r="P68" s="25">
        <f>IF($A68="","",IF(COUNT($G68:$H68)=2,SUM($G68:$H68),""))</f>
        <v/>
      </c>
      <c r="Q68" s="25">
        <f>IF($A68="","",IF(COUNT($N68:$O68)=2,SUM($N68:$O68),""))</f>
        <v/>
      </c>
      <c r="R68" s="25">
        <f>IF($A68="","",IF(AND(ISNUMBER($Q68),ISNUMBER($M68)),$Q68-$M68,""))</f>
        <v/>
      </c>
      <c r="S68" s="25">
        <f>IF($A68="","",IF(AND(ISNUMBER($P68),COUNT($K68:$L68)=2),$P68*$K68*$L68,""))</f>
        <v/>
      </c>
      <c r="T68" s="25">
        <f>IF($A68="","",IF(AND(ISNUMBER($R68),ISNUMBER($S68)),$R68-$S68,""))</f>
        <v/>
      </c>
      <c r="U68" s="26">
        <f>IF(OR($A68="",NOT(ISNUMBER($P68)),NOT(ISNUMBER($T68)),$T68&lt;=0),"",IFERROR($P68/$T68,""))</f>
        <v/>
      </c>
      <c r="V68" s="25">
        <f>IF(OR($A68="",COUNT($G68:$O68)&lt;9,NOT(ISNUMBER($T68)),NOT(ISNUMBER(Parameter!$B$5)),Parameter!$B$5&lt;0),"",IFERROR(IF(Parameter!$B$5=0,$T68*$I68+$J68-$P68,$T68*(1-(1+Parameter!$B$5)^(-$I68))/Parameter!$B$5+$J68/(1+Parameter!$B$5)^$I68-$P68),""))</f>
        <v/>
      </c>
      <c r="W68" s="25">
        <f>IF(OR($A68="",COUNT($G68:$O68)&lt;9,NOT(ISNUMBER($T68))),"",$T68*$I68+$J68-$P68)</f>
        <v/>
      </c>
      <c r="X68" s="27">
        <f>IF(OR($A68="",NOT(ISNUMBER($W68)),NOT(ISNUMBER($P68)),$P68&lt;=0),"",IFERROR($W68/$P68,""))</f>
        <v/>
      </c>
      <c r="Y68" s="8">
        <f>IF($A68="","",IF(OR($B68="",$C68="",$D68="",$E68="",$F68="",COUNT($G68:$O68)&lt;9,NOT(ISNUMBER($P68)),$P68&lt;=0),"Eingaben prüfen",IF($F68="Zurückgestellt","Zurückgestellt",IF($F68&lt;&gt;"Geprüft","Manuell prüfen",IF(AND(ISNUMBER($U68),ISNUMBER($V68),$T68&gt;Parameter!$B$8,$U68&lt;=Parameter!$B$6,$V68&gt;=Parameter!$B$7),"Vorteilhaft nach Annahmen","Manuell prüfen")))))</f>
        <v/>
      </c>
    </row>
    <row r="69">
      <c r="A69" s="19" t="n"/>
      <c r="B69" s="19" t="n"/>
      <c r="C69" s="19" t="n"/>
      <c r="D69" s="20" t="n"/>
      <c r="E69" s="19" t="n"/>
      <c r="F69" s="21" t="n"/>
      <c r="G69" s="22" t="n"/>
      <c r="H69" s="22" t="n"/>
      <c r="I69" s="23" t="n"/>
      <c r="J69" s="22" t="n"/>
      <c r="K69" s="24" t="n"/>
      <c r="L69" s="24" t="n"/>
      <c r="M69" s="22" t="n"/>
      <c r="N69" s="22" t="n"/>
      <c r="O69" s="22" t="n"/>
      <c r="P69" s="28">
        <f>IF($A69="","",IF(COUNT($G69:$H69)=2,SUM($G69:$H69),""))</f>
        <v/>
      </c>
      <c r="Q69" s="28">
        <f>IF($A69="","",IF(COUNT($N69:$O69)=2,SUM($N69:$O69),""))</f>
        <v/>
      </c>
      <c r="R69" s="28">
        <f>IF($A69="","",IF(AND(ISNUMBER($Q69),ISNUMBER($M69)),$Q69-$M69,""))</f>
        <v/>
      </c>
      <c r="S69" s="28">
        <f>IF($A69="","",IF(AND(ISNUMBER($P69),COUNT($K69:$L69)=2),$P69*$K69*$L69,""))</f>
        <v/>
      </c>
      <c r="T69" s="28">
        <f>IF($A69="","",IF(AND(ISNUMBER($R69),ISNUMBER($S69)),$R69-$S69,""))</f>
        <v/>
      </c>
      <c r="U69" s="29">
        <f>IF(OR($A69="",NOT(ISNUMBER($P69)),NOT(ISNUMBER($T69)),$T69&lt;=0),"",IFERROR($P69/$T69,""))</f>
        <v/>
      </c>
      <c r="V69" s="28">
        <f>IF(OR($A69="",COUNT($G69:$O69)&lt;9,NOT(ISNUMBER($T69)),NOT(ISNUMBER(Parameter!$B$5)),Parameter!$B$5&lt;0),"",IFERROR(IF(Parameter!$B$5=0,$T69*$I69+$J69-$P69,$T69*(1-(1+Parameter!$B$5)^(-$I69))/Parameter!$B$5+$J69/(1+Parameter!$B$5)^$I69-$P69),""))</f>
        <v/>
      </c>
      <c r="W69" s="28">
        <f>IF(OR($A69="",COUNT($G69:$O69)&lt;9,NOT(ISNUMBER($T69))),"",$T69*$I69+$J69-$P69)</f>
        <v/>
      </c>
      <c r="X69" s="30">
        <f>IF(OR($A69="",NOT(ISNUMBER($W69)),NOT(ISNUMBER($P69)),$P69&lt;=0),"",IFERROR($W69/$P69,""))</f>
        <v/>
      </c>
      <c r="Y69" s="5">
        <f>IF($A69="","",IF(OR($B69="",$C69="",$D69="",$E69="",$F69="",COUNT($G69:$O69)&lt;9,NOT(ISNUMBER($P69)),$P69&lt;=0),"Eingaben prüfen",IF($F69="Zurückgestellt","Zurückgestellt",IF($F69&lt;&gt;"Geprüft","Manuell prüfen",IF(AND(ISNUMBER($U69),ISNUMBER($V69),$T69&gt;Parameter!$B$8,$U69&lt;=Parameter!$B$6,$V69&gt;=Parameter!$B$7),"Vorteilhaft nach Annahmen","Manuell prüfen")))))</f>
        <v/>
      </c>
    </row>
    <row r="70">
      <c r="A70" s="19" t="n"/>
      <c r="B70" s="19" t="n"/>
      <c r="C70" s="19" t="n"/>
      <c r="D70" s="20" t="n"/>
      <c r="E70" s="19" t="n"/>
      <c r="F70" s="21" t="n"/>
      <c r="G70" s="22" t="n"/>
      <c r="H70" s="22" t="n"/>
      <c r="I70" s="23" t="n"/>
      <c r="J70" s="22" t="n"/>
      <c r="K70" s="24" t="n"/>
      <c r="L70" s="24" t="n"/>
      <c r="M70" s="22" t="n"/>
      <c r="N70" s="22" t="n"/>
      <c r="O70" s="22" t="n"/>
      <c r="P70" s="25">
        <f>IF($A70="","",IF(COUNT($G70:$H70)=2,SUM($G70:$H70),""))</f>
        <v/>
      </c>
      <c r="Q70" s="25">
        <f>IF($A70="","",IF(COUNT($N70:$O70)=2,SUM($N70:$O70),""))</f>
        <v/>
      </c>
      <c r="R70" s="25">
        <f>IF($A70="","",IF(AND(ISNUMBER($Q70),ISNUMBER($M70)),$Q70-$M70,""))</f>
        <v/>
      </c>
      <c r="S70" s="25">
        <f>IF($A70="","",IF(AND(ISNUMBER($P70),COUNT($K70:$L70)=2),$P70*$K70*$L70,""))</f>
        <v/>
      </c>
      <c r="T70" s="25">
        <f>IF($A70="","",IF(AND(ISNUMBER($R70),ISNUMBER($S70)),$R70-$S70,""))</f>
        <v/>
      </c>
      <c r="U70" s="26">
        <f>IF(OR($A70="",NOT(ISNUMBER($P70)),NOT(ISNUMBER($T70)),$T70&lt;=0),"",IFERROR($P70/$T70,""))</f>
        <v/>
      </c>
      <c r="V70" s="25">
        <f>IF(OR($A70="",COUNT($G70:$O70)&lt;9,NOT(ISNUMBER($T70)),NOT(ISNUMBER(Parameter!$B$5)),Parameter!$B$5&lt;0),"",IFERROR(IF(Parameter!$B$5=0,$T70*$I70+$J70-$P70,$T70*(1-(1+Parameter!$B$5)^(-$I70))/Parameter!$B$5+$J70/(1+Parameter!$B$5)^$I70-$P70),""))</f>
        <v/>
      </c>
      <c r="W70" s="25">
        <f>IF(OR($A70="",COUNT($G70:$O70)&lt;9,NOT(ISNUMBER($T70))),"",$T70*$I70+$J70-$P70)</f>
        <v/>
      </c>
      <c r="X70" s="27">
        <f>IF(OR($A70="",NOT(ISNUMBER($W70)),NOT(ISNUMBER($P70)),$P70&lt;=0),"",IFERROR($W70/$P70,""))</f>
        <v/>
      </c>
      <c r="Y70" s="8">
        <f>IF($A70="","",IF(OR($B70="",$C70="",$D70="",$E70="",$F70="",COUNT($G70:$O70)&lt;9,NOT(ISNUMBER($P70)),$P70&lt;=0),"Eingaben prüfen",IF($F70="Zurückgestellt","Zurückgestellt",IF($F70&lt;&gt;"Geprüft","Manuell prüfen",IF(AND(ISNUMBER($U70),ISNUMBER($V70),$T70&gt;Parameter!$B$8,$U70&lt;=Parameter!$B$6,$V70&gt;=Parameter!$B$7),"Vorteilhaft nach Annahmen","Manuell prüfen")))))</f>
        <v/>
      </c>
    </row>
    <row r="71">
      <c r="A71" s="19" t="n"/>
      <c r="B71" s="19" t="n"/>
      <c r="C71" s="19" t="n"/>
      <c r="D71" s="20" t="n"/>
      <c r="E71" s="19" t="n"/>
      <c r="F71" s="21" t="n"/>
      <c r="G71" s="22" t="n"/>
      <c r="H71" s="22" t="n"/>
      <c r="I71" s="23" t="n"/>
      <c r="J71" s="22" t="n"/>
      <c r="K71" s="24" t="n"/>
      <c r="L71" s="24" t="n"/>
      <c r="M71" s="22" t="n"/>
      <c r="N71" s="22" t="n"/>
      <c r="O71" s="22" t="n"/>
      <c r="P71" s="28">
        <f>IF($A71="","",IF(COUNT($G71:$H71)=2,SUM($G71:$H71),""))</f>
        <v/>
      </c>
      <c r="Q71" s="28">
        <f>IF($A71="","",IF(COUNT($N71:$O71)=2,SUM($N71:$O71),""))</f>
        <v/>
      </c>
      <c r="R71" s="28">
        <f>IF($A71="","",IF(AND(ISNUMBER($Q71),ISNUMBER($M71)),$Q71-$M71,""))</f>
        <v/>
      </c>
      <c r="S71" s="28">
        <f>IF($A71="","",IF(AND(ISNUMBER($P71),COUNT($K71:$L71)=2),$P71*$K71*$L71,""))</f>
        <v/>
      </c>
      <c r="T71" s="28">
        <f>IF($A71="","",IF(AND(ISNUMBER($R71),ISNUMBER($S71)),$R71-$S71,""))</f>
        <v/>
      </c>
      <c r="U71" s="29">
        <f>IF(OR($A71="",NOT(ISNUMBER($P71)),NOT(ISNUMBER($T71)),$T71&lt;=0),"",IFERROR($P71/$T71,""))</f>
        <v/>
      </c>
      <c r="V71" s="28">
        <f>IF(OR($A71="",COUNT($G71:$O71)&lt;9,NOT(ISNUMBER($T71)),NOT(ISNUMBER(Parameter!$B$5)),Parameter!$B$5&lt;0),"",IFERROR(IF(Parameter!$B$5=0,$T71*$I71+$J71-$P71,$T71*(1-(1+Parameter!$B$5)^(-$I71))/Parameter!$B$5+$J71/(1+Parameter!$B$5)^$I71-$P71),""))</f>
        <v/>
      </c>
      <c r="W71" s="28">
        <f>IF(OR($A71="",COUNT($G71:$O71)&lt;9,NOT(ISNUMBER($T71))),"",$T71*$I71+$J71-$P71)</f>
        <v/>
      </c>
      <c r="X71" s="30">
        <f>IF(OR($A71="",NOT(ISNUMBER($W71)),NOT(ISNUMBER($P71)),$P71&lt;=0),"",IFERROR($W71/$P71,""))</f>
        <v/>
      </c>
      <c r="Y71" s="5">
        <f>IF($A71="","",IF(OR($B71="",$C71="",$D71="",$E71="",$F71="",COUNT($G71:$O71)&lt;9,NOT(ISNUMBER($P71)),$P71&lt;=0),"Eingaben prüfen",IF($F71="Zurückgestellt","Zurückgestellt",IF($F71&lt;&gt;"Geprüft","Manuell prüfen",IF(AND(ISNUMBER($U71),ISNUMBER($V71),$T71&gt;Parameter!$B$8,$U71&lt;=Parameter!$B$6,$V71&gt;=Parameter!$B$7),"Vorteilhaft nach Annahmen","Manuell prüfen")))))</f>
        <v/>
      </c>
    </row>
    <row r="72">
      <c r="A72" s="19" t="n"/>
      <c r="B72" s="19" t="n"/>
      <c r="C72" s="19" t="n"/>
      <c r="D72" s="20" t="n"/>
      <c r="E72" s="19" t="n"/>
      <c r="F72" s="21" t="n"/>
      <c r="G72" s="22" t="n"/>
      <c r="H72" s="22" t="n"/>
      <c r="I72" s="23" t="n"/>
      <c r="J72" s="22" t="n"/>
      <c r="K72" s="24" t="n"/>
      <c r="L72" s="24" t="n"/>
      <c r="M72" s="22" t="n"/>
      <c r="N72" s="22" t="n"/>
      <c r="O72" s="22" t="n"/>
      <c r="P72" s="25">
        <f>IF($A72="","",IF(COUNT($G72:$H72)=2,SUM($G72:$H72),""))</f>
        <v/>
      </c>
      <c r="Q72" s="25">
        <f>IF($A72="","",IF(COUNT($N72:$O72)=2,SUM($N72:$O72),""))</f>
        <v/>
      </c>
      <c r="R72" s="25">
        <f>IF($A72="","",IF(AND(ISNUMBER($Q72),ISNUMBER($M72)),$Q72-$M72,""))</f>
        <v/>
      </c>
      <c r="S72" s="25">
        <f>IF($A72="","",IF(AND(ISNUMBER($P72),COUNT($K72:$L72)=2),$P72*$K72*$L72,""))</f>
        <v/>
      </c>
      <c r="T72" s="25">
        <f>IF($A72="","",IF(AND(ISNUMBER($R72),ISNUMBER($S72)),$R72-$S72,""))</f>
        <v/>
      </c>
      <c r="U72" s="26">
        <f>IF(OR($A72="",NOT(ISNUMBER($P72)),NOT(ISNUMBER($T72)),$T72&lt;=0),"",IFERROR($P72/$T72,""))</f>
        <v/>
      </c>
      <c r="V72" s="25">
        <f>IF(OR($A72="",COUNT($G72:$O72)&lt;9,NOT(ISNUMBER($T72)),NOT(ISNUMBER(Parameter!$B$5)),Parameter!$B$5&lt;0),"",IFERROR(IF(Parameter!$B$5=0,$T72*$I72+$J72-$P72,$T72*(1-(1+Parameter!$B$5)^(-$I72))/Parameter!$B$5+$J72/(1+Parameter!$B$5)^$I72-$P72),""))</f>
        <v/>
      </c>
      <c r="W72" s="25">
        <f>IF(OR($A72="",COUNT($G72:$O72)&lt;9,NOT(ISNUMBER($T72))),"",$T72*$I72+$J72-$P72)</f>
        <v/>
      </c>
      <c r="X72" s="27">
        <f>IF(OR($A72="",NOT(ISNUMBER($W72)),NOT(ISNUMBER($P72)),$P72&lt;=0),"",IFERROR($W72/$P72,""))</f>
        <v/>
      </c>
      <c r="Y72" s="8">
        <f>IF($A72="","",IF(OR($B72="",$C72="",$D72="",$E72="",$F72="",COUNT($G72:$O72)&lt;9,NOT(ISNUMBER($P72)),$P72&lt;=0),"Eingaben prüfen",IF($F72="Zurückgestellt","Zurückgestellt",IF($F72&lt;&gt;"Geprüft","Manuell prüfen",IF(AND(ISNUMBER($U72),ISNUMBER($V72),$T72&gt;Parameter!$B$8,$U72&lt;=Parameter!$B$6,$V72&gt;=Parameter!$B$7),"Vorteilhaft nach Annahmen","Manuell prüfen")))))</f>
        <v/>
      </c>
    </row>
    <row r="73">
      <c r="A73" s="19" t="n"/>
      <c r="B73" s="19" t="n"/>
      <c r="C73" s="19" t="n"/>
      <c r="D73" s="20" t="n"/>
      <c r="E73" s="19" t="n"/>
      <c r="F73" s="21" t="n"/>
      <c r="G73" s="22" t="n"/>
      <c r="H73" s="22" t="n"/>
      <c r="I73" s="23" t="n"/>
      <c r="J73" s="22" t="n"/>
      <c r="K73" s="24" t="n"/>
      <c r="L73" s="24" t="n"/>
      <c r="M73" s="22" t="n"/>
      <c r="N73" s="22" t="n"/>
      <c r="O73" s="22" t="n"/>
      <c r="P73" s="28">
        <f>IF($A73="","",IF(COUNT($G73:$H73)=2,SUM($G73:$H73),""))</f>
        <v/>
      </c>
      <c r="Q73" s="28">
        <f>IF($A73="","",IF(COUNT($N73:$O73)=2,SUM($N73:$O73),""))</f>
        <v/>
      </c>
      <c r="R73" s="28">
        <f>IF($A73="","",IF(AND(ISNUMBER($Q73),ISNUMBER($M73)),$Q73-$M73,""))</f>
        <v/>
      </c>
      <c r="S73" s="28">
        <f>IF($A73="","",IF(AND(ISNUMBER($P73),COUNT($K73:$L73)=2),$P73*$K73*$L73,""))</f>
        <v/>
      </c>
      <c r="T73" s="28">
        <f>IF($A73="","",IF(AND(ISNUMBER($R73),ISNUMBER($S73)),$R73-$S73,""))</f>
        <v/>
      </c>
      <c r="U73" s="29">
        <f>IF(OR($A73="",NOT(ISNUMBER($P73)),NOT(ISNUMBER($T73)),$T73&lt;=0),"",IFERROR($P73/$T73,""))</f>
        <v/>
      </c>
      <c r="V73" s="28">
        <f>IF(OR($A73="",COUNT($G73:$O73)&lt;9,NOT(ISNUMBER($T73)),NOT(ISNUMBER(Parameter!$B$5)),Parameter!$B$5&lt;0),"",IFERROR(IF(Parameter!$B$5=0,$T73*$I73+$J73-$P73,$T73*(1-(1+Parameter!$B$5)^(-$I73))/Parameter!$B$5+$J73/(1+Parameter!$B$5)^$I73-$P73),""))</f>
        <v/>
      </c>
      <c r="W73" s="28">
        <f>IF(OR($A73="",COUNT($G73:$O73)&lt;9,NOT(ISNUMBER($T73))),"",$T73*$I73+$J73-$P73)</f>
        <v/>
      </c>
      <c r="X73" s="30">
        <f>IF(OR($A73="",NOT(ISNUMBER($W73)),NOT(ISNUMBER($P73)),$P73&lt;=0),"",IFERROR($W73/$P73,""))</f>
        <v/>
      </c>
      <c r="Y73" s="5">
        <f>IF($A73="","",IF(OR($B73="",$C73="",$D73="",$E73="",$F73="",COUNT($G73:$O73)&lt;9,NOT(ISNUMBER($P73)),$P73&lt;=0),"Eingaben prüfen",IF($F73="Zurückgestellt","Zurückgestellt",IF($F73&lt;&gt;"Geprüft","Manuell prüfen",IF(AND(ISNUMBER($U73),ISNUMBER($V73),$T73&gt;Parameter!$B$8,$U73&lt;=Parameter!$B$6,$V73&gt;=Parameter!$B$7),"Vorteilhaft nach Annahmen","Manuell prüfen")))))</f>
        <v/>
      </c>
    </row>
    <row r="74">
      <c r="A74" s="19" t="n"/>
      <c r="B74" s="19" t="n"/>
      <c r="C74" s="19" t="n"/>
      <c r="D74" s="20" t="n"/>
      <c r="E74" s="19" t="n"/>
      <c r="F74" s="21" t="n"/>
      <c r="G74" s="22" t="n"/>
      <c r="H74" s="22" t="n"/>
      <c r="I74" s="23" t="n"/>
      <c r="J74" s="22" t="n"/>
      <c r="K74" s="24" t="n"/>
      <c r="L74" s="24" t="n"/>
      <c r="M74" s="22" t="n"/>
      <c r="N74" s="22" t="n"/>
      <c r="O74" s="22" t="n"/>
      <c r="P74" s="25">
        <f>IF($A74="","",IF(COUNT($G74:$H74)=2,SUM($G74:$H74),""))</f>
        <v/>
      </c>
      <c r="Q74" s="25">
        <f>IF($A74="","",IF(COUNT($N74:$O74)=2,SUM($N74:$O74),""))</f>
        <v/>
      </c>
      <c r="R74" s="25">
        <f>IF($A74="","",IF(AND(ISNUMBER($Q74),ISNUMBER($M74)),$Q74-$M74,""))</f>
        <v/>
      </c>
      <c r="S74" s="25">
        <f>IF($A74="","",IF(AND(ISNUMBER($P74),COUNT($K74:$L74)=2),$P74*$K74*$L74,""))</f>
        <v/>
      </c>
      <c r="T74" s="25">
        <f>IF($A74="","",IF(AND(ISNUMBER($R74),ISNUMBER($S74)),$R74-$S74,""))</f>
        <v/>
      </c>
      <c r="U74" s="26">
        <f>IF(OR($A74="",NOT(ISNUMBER($P74)),NOT(ISNUMBER($T74)),$T74&lt;=0),"",IFERROR($P74/$T74,""))</f>
        <v/>
      </c>
      <c r="V74" s="25">
        <f>IF(OR($A74="",COUNT($G74:$O74)&lt;9,NOT(ISNUMBER($T74)),NOT(ISNUMBER(Parameter!$B$5)),Parameter!$B$5&lt;0),"",IFERROR(IF(Parameter!$B$5=0,$T74*$I74+$J74-$P74,$T74*(1-(1+Parameter!$B$5)^(-$I74))/Parameter!$B$5+$J74/(1+Parameter!$B$5)^$I74-$P74),""))</f>
        <v/>
      </c>
      <c r="W74" s="25">
        <f>IF(OR($A74="",COUNT($G74:$O74)&lt;9,NOT(ISNUMBER($T74))),"",$T74*$I74+$J74-$P74)</f>
        <v/>
      </c>
      <c r="X74" s="27">
        <f>IF(OR($A74="",NOT(ISNUMBER($W74)),NOT(ISNUMBER($P74)),$P74&lt;=0),"",IFERROR($W74/$P74,""))</f>
        <v/>
      </c>
      <c r="Y74" s="8">
        <f>IF($A74="","",IF(OR($B74="",$C74="",$D74="",$E74="",$F74="",COUNT($G74:$O74)&lt;9,NOT(ISNUMBER($P74)),$P74&lt;=0),"Eingaben prüfen",IF($F74="Zurückgestellt","Zurückgestellt",IF($F74&lt;&gt;"Geprüft","Manuell prüfen",IF(AND(ISNUMBER($U74),ISNUMBER($V74),$T74&gt;Parameter!$B$8,$U74&lt;=Parameter!$B$6,$V74&gt;=Parameter!$B$7),"Vorteilhaft nach Annahmen","Manuell prüfen")))))</f>
        <v/>
      </c>
    </row>
    <row r="75">
      <c r="A75" s="19" t="n"/>
      <c r="B75" s="19" t="n"/>
      <c r="C75" s="19" t="n"/>
      <c r="D75" s="20" t="n"/>
      <c r="E75" s="19" t="n"/>
      <c r="F75" s="21" t="n"/>
      <c r="G75" s="22" t="n"/>
      <c r="H75" s="22" t="n"/>
      <c r="I75" s="23" t="n"/>
      <c r="J75" s="22" t="n"/>
      <c r="K75" s="24" t="n"/>
      <c r="L75" s="24" t="n"/>
      <c r="M75" s="22" t="n"/>
      <c r="N75" s="22" t="n"/>
      <c r="O75" s="22" t="n"/>
      <c r="P75" s="28">
        <f>IF($A75="","",IF(COUNT($G75:$H75)=2,SUM($G75:$H75),""))</f>
        <v/>
      </c>
      <c r="Q75" s="28">
        <f>IF($A75="","",IF(COUNT($N75:$O75)=2,SUM($N75:$O75),""))</f>
        <v/>
      </c>
      <c r="R75" s="28">
        <f>IF($A75="","",IF(AND(ISNUMBER($Q75),ISNUMBER($M75)),$Q75-$M75,""))</f>
        <v/>
      </c>
      <c r="S75" s="28">
        <f>IF($A75="","",IF(AND(ISNUMBER($P75),COUNT($K75:$L75)=2),$P75*$K75*$L75,""))</f>
        <v/>
      </c>
      <c r="T75" s="28">
        <f>IF($A75="","",IF(AND(ISNUMBER($R75),ISNUMBER($S75)),$R75-$S75,""))</f>
        <v/>
      </c>
      <c r="U75" s="29">
        <f>IF(OR($A75="",NOT(ISNUMBER($P75)),NOT(ISNUMBER($T75)),$T75&lt;=0),"",IFERROR($P75/$T75,""))</f>
        <v/>
      </c>
      <c r="V75" s="28">
        <f>IF(OR($A75="",COUNT($G75:$O75)&lt;9,NOT(ISNUMBER($T75)),NOT(ISNUMBER(Parameter!$B$5)),Parameter!$B$5&lt;0),"",IFERROR(IF(Parameter!$B$5=0,$T75*$I75+$J75-$P75,$T75*(1-(1+Parameter!$B$5)^(-$I75))/Parameter!$B$5+$J75/(1+Parameter!$B$5)^$I75-$P75),""))</f>
        <v/>
      </c>
      <c r="W75" s="28">
        <f>IF(OR($A75="",COUNT($G75:$O75)&lt;9,NOT(ISNUMBER($T75))),"",$T75*$I75+$J75-$P75)</f>
        <v/>
      </c>
      <c r="X75" s="30">
        <f>IF(OR($A75="",NOT(ISNUMBER($W75)),NOT(ISNUMBER($P75)),$P75&lt;=0),"",IFERROR($W75/$P75,""))</f>
        <v/>
      </c>
      <c r="Y75" s="5">
        <f>IF($A75="","",IF(OR($B75="",$C75="",$D75="",$E75="",$F75="",COUNT($G75:$O75)&lt;9,NOT(ISNUMBER($P75)),$P75&lt;=0),"Eingaben prüfen",IF($F75="Zurückgestellt","Zurückgestellt",IF($F75&lt;&gt;"Geprüft","Manuell prüfen",IF(AND(ISNUMBER($U75),ISNUMBER($V75),$T75&gt;Parameter!$B$8,$U75&lt;=Parameter!$B$6,$V75&gt;=Parameter!$B$7),"Vorteilhaft nach Annahmen","Manuell prüfen")))))</f>
        <v/>
      </c>
    </row>
    <row r="76">
      <c r="A76" s="19" t="n"/>
      <c r="B76" s="19" t="n"/>
      <c r="C76" s="19" t="n"/>
      <c r="D76" s="20" t="n"/>
      <c r="E76" s="19" t="n"/>
      <c r="F76" s="21" t="n"/>
      <c r="G76" s="22" t="n"/>
      <c r="H76" s="22" t="n"/>
      <c r="I76" s="23" t="n"/>
      <c r="J76" s="22" t="n"/>
      <c r="K76" s="24" t="n"/>
      <c r="L76" s="24" t="n"/>
      <c r="M76" s="22" t="n"/>
      <c r="N76" s="22" t="n"/>
      <c r="O76" s="22" t="n"/>
      <c r="P76" s="25">
        <f>IF($A76="","",IF(COUNT($G76:$H76)=2,SUM($G76:$H76),""))</f>
        <v/>
      </c>
      <c r="Q76" s="25">
        <f>IF($A76="","",IF(COUNT($N76:$O76)=2,SUM($N76:$O76),""))</f>
        <v/>
      </c>
      <c r="R76" s="25">
        <f>IF($A76="","",IF(AND(ISNUMBER($Q76),ISNUMBER($M76)),$Q76-$M76,""))</f>
        <v/>
      </c>
      <c r="S76" s="25">
        <f>IF($A76="","",IF(AND(ISNUMBER($P76),COUNT($K76:$L76)=2),$P76*$K76*$L76,""))</f>
        <v/>
      </c>
      <c r="T76" s="25">
        <f>IF($A76="","",IF(AND(ISNUMBER($R76),ISNUMBER($S76)),$R76-$S76,""))</f>
        <v/>
      </c>
      <c r="U76" s="26">
        <f>IF(OR($A76="",NOT(ISNUMBER($P76)),NOT(ISNUMBER($T76)),$T76&lt;=0),"",IFERROR($P76/$T76,""))</f>
        <v/>
      </c>
      <c r="V76" s="25">
        <f>IF(OR($A76="",COUNT($G76:$O76)&lt;9,NOT(ISNUMBER($T76)),NOT(ISNUMBER(Parameter!$B$5)),Parameter!$B$5&lt;0),"",IFERROR(IF(Parameter!$B$5=0,$T76*$I76+$J76-$P76,$T76*(1-(1+Parameter!$B$5)^(-$I76))/Parameter!$B$5+$J76/(1+Parameter!$B$5)^$I76-$P76),""))</f>
        <v/>
      </c>
      <c r="W76" s="25">
        <f>IF(OR($A76="",COUNT($G76:$O76)&lt;9,NOT(ISNUMBER($T76))),"",$T76*$I76+$J76-$P76)</f>
        <v/>
      </c>
      <c r="X76" s="27">
        <f>IF(OR($A76="",NOT(ISNUMBER($W76)),NOT(ISNUMBER($P76)),$P76&lt;=0),"",IFERROR($W76/$P76,""))</f>
        <v/>
      </c>
      <c r="Y76" s="8">
        <f>IF($A76="","",IF(OR($B76="",$C76="",$D76="",$E76="",$F76="",COUNT($G76:$O76)&lt;9,NOT(ISNUMBER($P76)),$P76&lt;=0),"Eingaben prüfen",IF($F76="Zurückgestellt","Zurückgestellt",IF($F76&lt;&gt;"Geprüft","Manuell prüfen",IF(AND(ISNUMBER($U76),ISNUMBER($V76),$T76&gt;Parameter!$B$8,$U76&lt;=Parameter!$B$6,$V76&gt;=Parameter!$B$7),"Vorteilhaft nach Annahmen","Manuell prüfen")))))</f>
        <v/>
      </c>
    </row>
    <row r="77">
      <c r="A77" s="19" t="n"/>
      <c r="B77" s="19" t="n"/>
      <c r="C77" s="19" t="n"/>
      <c r="D77" s="20" t="n"/>
      <c r="E77" s="19" t="n"/>
      <c r="F77" s="21" t="n"/>
      <c r="G77" s="22" t="n"/>
      <c r="H77" s="22" t="n"/>
      <c r="I77" s="23" t="n"/>
      <c r="J77" s="22" t="n"/>
      <c r="K77" s="24" t="n"/>
      <c r="L77" s="24" t="n"/>
      <c r="M77" s="22" t="n"/>
      <c r="N77" s="22" t="n"/>
      <c r="O77" s="22" t="n"/>
      <c r="P77" s="28">
        <f>IF($A77="","",IF(COUNT($G77:$H77)=2,SUM($G77:$H77),""))</f>
        <v/>
      </c>
      <c r="Q77" s="28">
        <f>IF($A77="","",IF(COUNT($N77:$O77)=2,SUM($N77:$O77),""))</f>
        <v/>
      </c>
      <c r="R77" s="28">
        <f>IF($A77="","",IF(AND(ISNUMBER($Q77),ISNUMBER($M77)),$Q77-$M77,""))</f>
        <v/>
      </c>
      <c r="S77" s="28">
        <f>IF($A77="","",IF(AND(ISNUMBER($P77),COUNT($K77:$L77)=2),$P77*$K77*$L77,""))</f>
        <v/>
      </c>
      <c r="T77" s="28">
        <f>IF($A77="","",IF(AND(ISNUMBER($R77),ISNUMBER($S77)),$R77-$S77,""))</f>
        <v/>
      </c>
      <c r="U77" s="29">
        <f>IF(OR($A77="",NOT(ISNUMBER($P77)),NOT(ISNUMBER($T77)),$T77&lt;=0),"",IFERROR($P77/$T77,""))</f>
        <v/>
      </c>
      <c r="V77" s="28">
        <f>IF(OR($A77="",COUNT($G77:$O77)&lt;9,NOT(ISNUMBER($T77)),NOT(ISNUMBER(Parameter!$B$5)),Parameter!$B$5&lt;0),"",IFERROR(IF(Parameter!$B$5=0,$T77*$I77+$J77-$P77,$T77*(1-(1+Parameter!$B$5)^(-$I77))/Parameter!$B$5+$J77/(1+Parameter!$B$5)^$I77-$P77),""))</f>
        <v/>
      </c>
      <c r="W77" s="28">
        <f>IF(OR($A77="",COUNT($G77:$O77)&lt;9,NOT(ISNUMBER($T77))),"",$T77*$I77+$J77-$P77)</f>
        <v/>
      </c>
      <c r="X77" s="30">
        <f>IF(OR($A77="",NOT(ISNUMBER($W77)),NOT(ISNUMBER($P77)),$P77&lt;=0),"",IFERROR($W77/$P77,""))</f>
        <v/>
      </c>
      <c r="Y77" s="5">
        <f>IF($A77="","",IF(OR($B77="",$C77="",$D77="",$E77="",$F77="",COUNT($G77:$O77)&lt;9,NOT(ISNUMBER($P77)),$P77&lt;=0),"Eingaben prüfen",IF($F77="Zurückgestellt","Zurückgestellt",IF($F77&lt;&gt;"Geprüft","Manuell prüfen",IF(AND(ISNUMBER($U77),ISNUMBER($V77),$T77&gt;Parameter!$B$8,$U77&lt;=Parameter!$B$6,$V77&gt;=Parameter!$B$7),"Vorteilhaft nach Annahmen","Manuell prüfen")))))</f>
        <v/>
      </c>
    </row>
    <row r="78">
      <c r="A78" s="19" t="n"/>
      <c r="B78" s="19" t="n"/>
      <c r="C78" s="19" t="n"/>
      <c r="D78" s="20" t="n"/>
      <c r="E78" s="19" t="n"/>
      <c r="F78" s="21" t="n"/>
      <c r="G78" s="22" t="n"/>
      <c r="H78" s="22" t="n"/>
      <c r="I78" s="23" t="n"/>
      <c r="J78" s="22" t="n"/>
      <c r="K78" s="24" t="n"/>
      <c r="L78" s="24" t="n"/>
      <c r="M78" s="22" t="n"/>
      <c r="N78" s="22" t="n"/>
      <c r="O78" s="22" t="n"/>
      <c r="P78" s="25">
        <f>IF($A78="","",IF(COUNT($G78:$H78)=2,SUM($G78:$H78),""))</f>
        <v/>
      </c>
      <c r="Q78" s="25">
        <f>IF($A78="","",IF(COUNT($N78:$O78)=2,SUM($N78:$O78),""))</f>
        <v/>
      </c>
      <c r="R78" s="25">
        <f>IF($A78="","",IF(AND(ISNUMBER($Q78),ISNUMBER($M78)),$Q78-$M78,""))</f>
        <v/>
      </c>
      <c r="S78" s="25">
        <f>IF($A78="","",IF(AND(ISNUMBER($P78),COUNT($K78:$L78)=2),$P78*$K78*$L78,""))</f>
        <v/>
      </c>
      <c r="T78" s="25">
        <f>IF($A78="","",IF(AND(ISNUMBER($R78),ISNUMBER($S78)),$R78-$S78,""))</f>
        <v/>
      </c>
      <c r="U78" s="26">
        <f>IF(OR($A78="",NOT(ISNUMBER($P78)),NOT(ISNUMBER($T78)),$T78&lt;=0),"",IFERROR($P78/$T78,""))</f>
        <v/>
      </c>
      <c r="V78" s="25">
        <f>IF(OR($A78="",COUNT($G78:$O78)&lt;9,NOT(ISNUMBER($T78)),NOT(ISNUMBER(Parameter!$B$5)),Parameter!$B$5&lt;0),"",IFERROR(IF(Parameter!$B$5=0,$T78*$I78+$J78-$P78,$T78*(1-(1+Parameter!$B$5)^(-$I78))/Parameter!$B$5+$J78/(1+Parameter!$B$5)^$I78-$P78),""))</f>
        <v/>
      </c>
      <c r="W78" s="25">
        <f>IF(OR($A78="",COUNT($G78:$O78)&lt;9,NOT(ISNUMBER($T78))),"",$T78*$I78+$J78-$P78)</f>
        <v/>
      </c>
      <c r="X78" s="27">
        <f>IF(OR($A78="",NOT(ISNUMBER($W78)),NOT(ISNUMBER($P78)),$P78&lt;=0),"",IFERROR($W78/$P78,""))</f>
        <v/>
      </c>
      <c r="Y78" s="8">
        <f>IF($A78="","",IF(OR($B78="",$C78="",$D78="",$E78="",$F78="",COUNT($G78:$O78)&lt;9,NOT(ISNUMBER($P78)),$P78&lt;=0),"Eingaben prüfen",IF($F78="Zurückgestellt","Zurückgestellt",IF($F78&lt;&gt;"Geprüft","Manuell prüfen",IF(AND(ISNUMBER($U78),ISNUMBER($V78),$T78&gt;Parameter!$B$8,$U78&lt;=Parameter!$B$6,$V78&gt;=Parameter!$B$7),"Vorteilhaft nach Annahmen","Manuell prüfen")))))</f>
        <v/>
      </c>
    </row>
    <row r="79">
      <c r="A79" s="19" t="n"/>
      <c r="B79" s="19" t="n"/>
      <c r="C79" s="19" t="n"/>
      <c r="D79" s="20" t="n"/>
      <c r="E79" s="19" t="n"/>
      <c r="F79" s="21" t="n"/>
      <c r="G79" s="22" t="n"/>
      <c r="H79" s="22" t="n"/>
      <c r="I79" s="23" t="n"/>
      <c r="J79" s="22" t="n"/>
      <c r="K79" s="24" t="n"/>
      <c r="L79" s="24" t="n"/>
      <c r="M79" s="22" t="n"/>
      <c r="N79" s="22" t="n"/>
      <c r="O79" s="22" t="n"/>
      <c r="P79" s="28">
        <f>IF($A79="","",IF(COUNT($G79:$H79)=2,SUM($G79:$H79),""))</f>
        <v/>
      </c>
      <c r="Q79" s="28">
        <f>IF($A79="","",IF(COUNT($N79:$O79)=2,SUM($N79:$O79),""))</f>
        <v/>
      </c>
      <c r="R79" s="28">
        <f>IF($A79="","",IF(AND(ISNUMBER($Q79),ISNUMBER($M79)),$Q79-$M79,""))</f>
        <v/>
      </c>
      <c r="S79" s="28">
        <f>IF($A79="","",IF(AND(ISNUMBER($P79),COUNT($K79:$L79)=2),$P79*$K79*$L79,""))</f>
        <v/>
      </c>
      <c r="T79" s="28">
        <f>IF($A79="","",IF(AND(ISNUMBER($R79),ISNUMBER($S79)),$R79-$S79,""))</f>
        <v/>
      </c>
      <c r="U79" s="29">
        <f>IF(OR($A79="",NOT(ISNUMBER($P79)),NOT(ISNUMBER($T79)),$T79&lt;=0),"",IFERROR($P79/$T79,""))</f>
        <v/>
      </c>
      <c r="V79" s="28">
        <f>IF(OR($A79="",COUNT($G79:$O79)&lt;9,NOT(ISNUMBER($T79)),NOT(ISNUMBER(Parameter!$B$5)),Parameter!$B$5&lt;0),"",IFERROR(IF(Parameter!$B$5=0,$T79*$I79+$J79-$P79,$T79*(1-(1+Parameter!$B$5)^(-$I79))/Parameter!$B$5+$J79/(1+Parameter!$B$5)^$I79-$P79),""))</f>
        <v/>
      </c>
      <c r="W79" s="28">
        <f>IF(OR($A79="",COUNT($G79:$O79)&lt;9,NOT(ISNUMBER($T79))),"",$T79*$I79+$J79-$P79)</f>
        <v/>
      </c>
      <c r="X79" s="30">
        <f>IF(OR($A79="",NOT(ISNUMBER($W79)),NOT(ISNUMBER($P79)),$P79&lt;=0),"",IFERROR($W79/$P79,""))</f>
        <v/>
      </c>
      <c r="Y79" s="5">
        <f>IF($A79="","",IF(OR($B79="",$C79="",$D79="",$E79="",$F79="",COUNT($G79:$O79)&lt;9,NOT(ISNUMBER($P79)),$P79&lt;=0),"Eingaben prüfen",IF($F79="Zurückgestellt","Zurückgestellt",IF($F79&lt;&gt;"Geprüft","Manuell prüfen",IF(AND(ISNUMBER($U79),ISNUMBER($V79),$T79&gt;Parameter!$B$8,$U79&lt;=Parameter!$B$6,$V79&gt;=Parameter!$B$7),"Vorteilhaft nach Annahmen","Manuell prüfen")))))</f>
        <v/>
      </c>
    </row>
    <row r="80">
      <c r="A80" s="19" t="n"/>
      <c r="B80" s="19" t="n"/>
      <c r="C80" s="19" t="n"/>
      <c r="D80" s="20" t="n"/>
      <c r="E80" s="19" t="n"/>
      <c r="F80" s="21" t="n"/>
      <c r="G80" s="22" t="n"/>
      <c r="H80" s="22" t="n"/>
      <c r="I80" s="23" t="n"/>
      <c r="J80" s="22" t="n"/>
      <c r="K80" s="24" t="n"/>
      <c r="L80" s="24" t="n"/>
      <c r="M80" s="22" t="n"/>
      <c r="N80" s="22" t="n"/>
      <c r="O80" s="22" t="n"/>
      <c r="P80" s="25">
        <f>IF($A80="","",IF(COUNT($G80:$H80)=2,SUM($G80:$H80),""))</f>
        <v/>
      </c>
      <c r="Q80" s="25">
        <f>IF($A80="","",IF(COUNT($N80:$O80)=2,SUM($N80:$O80),""))</f>
        <v/>
      </c>
      <c r="R80" s="25">
        <f>IF($A80="","",IF(AND(ISNUMBER($Q80),ISNUMBER($M80)),$Q80-$M80,""))</f>
        <v/>
      </c>
      <c r="S80" s="25">
        <f>IF($A80="","",IF(AND(ISNUMBER($P80),COUNT($K80:$L80)=2),$P80*$K80*$L80,""))</f>
        <v/>
      </c>
      <c r="T80" s="25">
        <f>IF($A80="","",IF(AND(ISNUMBER($R80),ISNUMBER($S80)),$R80-$S80,""))</f>
        <v/>
      </c>
      <c r="U80" s="26">
        <f>IF(OR($A80="",NOT(ISNUMBER($P80)),NOT(ISNUMBER($T80)),$T80&lt;=0),"",IFERROR($P80/$T80,""))</f>
        <v/>
      </c>
      <c r="V80" s="25">
        <f>IF(OR($A80="",COUNT($G80:$O80)&lt;9,NOT(ISNUMBER($T80)),NOT(ISNUMBER(Parameter!$B$5)),Parameter!$B$5&lt;0),"",IFERROR(IF(Parameter!$B$5=0,$T80*$I80+$J80-$P80,$T80*(1-(1+Parameter!$B$5)^(-$I80))/Parameter!$B$5+$J80/(1+Parameter!$B$5)^$I80-$P80),""))</f>
        <v/>
      </c>
      <c r="W80" s="25">
        <f>IF(OR($A80="",COUNT($G80:$O80)&lt;9,NOT(ISNUMBER($T80))),"",$T80*$I80+$J80-$P80)</f>
        <v/>
      </c>
      <c r="X80" s="27">
        <f>IF(OR($A80="",NOT(ISNUMBER($W80)),NOT(ISNUMBER($P80)),$P80&lt;=0),"",IFERROR($W80/$P80,""))</f>
        <v/>
      </c>
      <c r="Y80" s="8">
        <f>IF($A80="","",IF(OR($B80="",$C80="",$D80="",$E80="",$F80="",COUNT($G80:$O80)&lt;9,NOT(ISNUMBER($P80)),$P80&lt;=0),"Eingaben prüfen",IF($F80="Zurückgestellt","Zurückgestellt",IF($F80&lt;&gt;"Geprüft","Manuell prüfen",IF(AND(ISNUMBER($U80),ISNUMBER($V80),$T80&gt;Parameter!$B$8,$U80&lt;=Parameter!$B$6,$V80&gt;=Parameter!$B$7),"Vorteilhaft nach Annahmen","Manuell prüfen")))))</f>
        <v/>
      </c>
    </row>
    <row r="81">
      <c r="A81" s="19" t="n"/>
      <c r="B81" s="19" t="n"/>
      <c r="C81" s="19" t="n"/>
      <c r="D81" s="20" t="n"/>
      <c r="E81" s="19" t="n"/>
      <c r="F81" s="21" t="n"/>
      <c r="G81" s="22" t="n"/>
      <c r="H81" s="22" t="n"/>
      <c r="I81" s="23" t="n"/>
      <c r="J81" s="22" t="n"/>
      <c r="K81" s="24" t="n"/>
      <c r="L81" s="24" t="n"/>
      <c r="M81" s="22" t="n"/>
      <c r="N81" s="22" t="n"/>
      <c r="O81" s="22" t="n"/>
      <c r="P81" s="28">
        <f>IF($A81="","",IF(COUNT($G81:$H81)=2,SUM($G81:$H81),""))</f>
        <v/>
      </c>
      <c r="Q81" s="28">
        <f>IF($A81="","",IF(COUNT($N81:$O81)=2,SUM($N81:$O81),""))</f>
        <v/>
      </c>
      <c r="R81" s="28">
        <f>IF($A81="","",IF(AND(ISNUMBER($Q81),ISNUMBER($M81)),$Q81-$M81,""))</f>
        <v/>
      </c>
      <c r="S81" s="28">
        <f>IF($A81="","",IF(AND(ISNUMBER($P81),COUNT($K81:$L81)=2),$P81*$K81*$L81,""))</f>
        <v/>
      </c>
      <c r="T81" s="28">
        <f>IF($A81="","",IF(AND(ISNUMBER($R81),ISNUMBER($S81)),$R81-$S81,""))</f>
        <v/>
      </c>
      <c r="U81" s="29">
        <f>IF(OR($A81="",NOT(ISNUMBER($P81)),NOT(ISNUMBER($T81)),$T81&lt;=0),"",IFERROR($P81/$T81,""))</f>
        <v/>
      </c>
      <c r="V81" s="28">
        <f>IF(OR($A81="",COUNT($G81:$O81)&lt;9,NOT(ISNUMBER($T81)),NOT(ISNUMBER(Parameter!$B$5)),Parameter!$B$5&lt;0),"",IFERROR(IF(Parameter!$B$5=0,$T81*$I81+$J81-$P81,$T81*(1-(1+Parameter!$B$5)^(-$I81))/Parameter!$B$5+$J81/(1+Parameter!$B$5)^$I81-$P81),""))</f>
        <v/>
      </c>
      <c r="W81" s="28">
        <f>IF(OR($A81="",COUNT($G81:$O81)&lt;9,NOT(ISNUMBER($T81))),"",$T81*$I81+$J81-$P81)</f>
        <v/>
      </c>
      <c r="X81" s="30">
        <f>IF(OR($A81="",NOT(ISNUMBER($W81)),NOT(ISNUMBER($P81)),$P81&lt;=0),"",IFERROR($W81/$P81,""))</f>
        <v/>
      </c>
      <c r="Y81" s="5">
        <f>IF($A81="","",IF(OR($B81="",$C81="",$D81="",$E81="",$F81="",COUNT($G81:$O81)&lt;9,NOT(ISNUMBER($P81)),$P81&lt;=0),"Eingaben prüfen",IF($F81="Zurückgestellt","Zurückgestellt",IF($F81&lt;&gt;"Geprüft","Manuell prüfen",IF(AND(ISNUMBER($U81),ISNUMBER($V81),$T81&gt;Parameter!$B$8,$U81&lt;=Parameter!$B$6,$V81&gt;=Parameter!$B$7),"Vorteilhaft nach Annahmen","Manuell prüfen")))))</f>
        <v/>
      </c>
    </row>
    <row r="82">
      <c r="A82" s="19" t="n"/>
      <c r="B82" s="19" t="n"/>
      <c r="C82" s="19" t="n"/>
      <c r="D82" s="20" t="n"/>
      <c r="E82" s="19" t="n"/>
      <c r="F82" s="21" t="n"/>
      <c r="G82" s="22" t="n"/>
      <c r="H82" s="22" t="n"/>
      <c r="I82" s="23" t="n"/>
      <c r="J82" s="22" t="n"/>
      <c r="K82" s="24" t="n"/>
      <c r="L82" s="24" t="n"/>
      <c r="M82" s="22" t="n"/>
      <c r="N82" s="22" t="n"/>
      <c r="O82" s="22" t="n"/>
      <c r="P82" s="25">
        <f>IF($A82="","",IF(COUNT($G82:$H82)=2,SUM($G82:$H82),""))</f>
        <v/>
      </c>
      <c r="Q82" s="25">
        <f>IF($A82="","",IF(COUNT($N82:$O82)=2,SUM($N82:$O82),""))</f>
        <v/>
      </c>
      <c r="R82" s="25">
        <f>IF($A82="","",IF(AND(ISNUMBER($Q82),ISNUMBER($M82)),$Q82-$M82,""))</f>
        <v/>
      </c>
      <c r="S82" s="25">
        <f>IF($A82="","",IF(AND(ISNUMBER($P82),COUNT($K82:$L82)=2),$P82*$K82*$L82,""))</f>
        <v/>
      </c>
      <c r="T82" s="25">
        <f>IF($A82="","",IF(AND(ISNUMBER($R82),ISNUMBER($S82)),$R82-$S82,""))</f>
        <v/>
      </c>
      <c r="U82" s="26">
        <f>IF(OR($A82="",NOT(ISNUMBER($P82)),NOT(ISNUMBER($T82)),$T82&lt;=0),"",IFERROR($P82/$T82,""))</f>
        <v/>
      </c>
      <c r="V82" s="25">
        <f>IF(OR($A82="",COUNT($G82:$O82)&lt;9,NOT(ISNUMBER($T82)),NOT(ISNUMBER(Parameter!$B$5)),Parameter!$B$5&lt;0),"",IFERROR(IF(Parameter!$B$5=0,$T82*$I82+$J82-$P82,$T82*(1-(1+Parameter!$B$5)^(-$I82))/Parameter!$B$5+$J82/(1+Parameter!$B$5)^$I82-$P82),""))</f>
        <v/>
      </c>
      <c r="W82" s="25">
        <f>IF(OR($A82="",COUNT($G82:$O82)&lt;9,NOT(ISNUMBER($T82))),"",$T82*$I82+$J82-$P82)</f>
        <v/>
      </c>
      <c r="X82" s="27">
        <f>IF(OR($A82="",NOT(ISNUMBER($W82)),NOT(ISNUMBER($P82)),$P82&lt;=0),"",IFERROR($W82/$P82,""))</f>
        <v/>
      </c>
      <c r="Y82" s="8">
        <f>IF($A82="","",IF(OR($B82="",$C82="",$D82="",$E82="",$F82="",COUNT($G82:$O82)&lt;9,NOT(ISNUMBER($P82)),$P82&lt;=0),"Eingaben prüfen",IF($F82="Zurückgestellt","Zurückgestellt",IF($F82&lt;&gt;"Geprüft","Manuell prüfen",IF(AND(ISNUMBER($U82),ISNUMBER($V82),$T82&gt;Parameter!$B$8,$U82&lt;=Parameter!$B$6,$V82&gt;=Parameter!$B$7),"Vorteilhaft nach Annahmen","Manuell prüfen")))))</f>
        <v/>
      </c>
    </row>
    <row r="83">
      <c r="A83" s="19" t="n"/>
      <c r="B83" s="19" t="n"/>
      <c r="C83" s="19" t="n"/>
      <c r="D83" s="20" t="n"/>
      <c r="E83" s="19" t="n"/>
      <c r="F83" s="21" t="n"/>
      <c r="G83" s="22" t="n"/>
      <c r="H83" s="22" t="n"/>
      <c r="I83" s="23" t="n"/>
      <c r="J83" s="22" t="n"/>
      <c r="K83" s="24" t="n"/>
      <c r="L83" s="24" t="n"/>
      <c r="M83" s="22" t="n"/>
      <c r="N83" s="22" t="n"/>
      <c r="O83" s="22" t="n"/>
      <c r="P83" s="28">
        <f>IF($A83="","",IF(COUNT($G83:$H83)=2,SUM($G83:$H83),""))</f>
        <v/>
      </c>
      <c r="Q83" s="28">
        <f>IF($A83="","",IF(COUNT($N83:$O83)=2,SUM($N83:$O83),""))</f>
        <v/>
      </c>
      <c r="R83" s="28">
        <f>IF($A83="","",IF(AND(ISNUMBER($Q83),ISNUMBER($M83)),$Q83-$M83,""))</f>
        <v/>
      </c>
      <c r="S83" s="28">
        <f>IF($A83="","",IF(AND(ISNUMBER($P83),COUNT($K83:$L83)=2),$P83*$K83*$L83,""))</f>
        <v/>
      </c>
      <c r="T83" s="28">
        <f>IF($A83="","",IF(AND(ISNUMBER($R83),ISNUMBER($S83)),$R83-$S83,""))</f>
        <v/>
      </c>
      <c r="U83" s="29">
        <f>IF(OR($A83="",NOT(ISNUMBER($P83)),NOT(ISNUMBER($T83)),$T83&lt;=0),"",IFERROR($P83/$T83,""))</f>
        <v/>
      </c>
      <c r="V83" s="28">
        <f>IF(OR($A83="",COUNT($G83:$O83)&lt;9,NOT(ISNUMBER($T83)),NOT(ISNUMBER(Parameter!$B$5)),Parameter!$B$5&lt;0),"",IFERROR(IF(Parameter!$B$5=0,$T83*$I83+$J83-$P83,$T83*(1-(1+Parameter!$B$5)^(-$I83))/Parameter!$B$5+$J83/(1+Parameter!$B$5)^$I83-$P83),""))</f>
        <v/>
      </c>
      <c r="W83" s="28">
        <f>IF(OR($A83="",COUNT($G83:$O83)&lt;9,NOT(ISNUMBER($T83))),"",$T83*$I83+$J83-$P83)</f>
        <v/>
      </c>
      <c r="X83" s="30">
        <f>IF(OR($A83="",NOT(ISNUMBER($W83)),NOT(ISNUMBER($P83)),$P83&lt;=0),"",IFERROR($W83/$P83,""))</f>
        <v/>
      </c>
      <c r="Y83" s="5">
        <f>IF($A83="","",IF(OR($B83="",$C83="",$D83="",$E83="",$F83="",COUNT($G83:$O83)&lt;9,NOT(ISNUMBER($P83)),$P83&lt;=0),"Eingaben prüfen",IF($F83="Zurückgestellt","Zurückgestellt",IF($F83&lt;&gt;"Geprüft","Manuell prüfen",IF(AND(ISNUMBER($U83),ISNUMBER($V83),$T83&gt;Parameter!$B$8,$U83&lt;=Parameter!$B$6,$V83&gt;=Parameter!$B$7),"Vorteilhaft nach Annahmen","Manuell prüfen")))))</f>
        <v/>
      </c>
    </row>
    <row r="84">
      <c r="A84" s="19" t="n"/>
      <c r="B84" s="19" t="n"/>
      <c r="C84" s="19" t="n"/>
      <c r="D84" s="20" t="n"/>
      <c r="E84" s="19" t="n"/>
      <c r="F84" s="21" t="n"/>
      <c r="G84" s="22" t="n"/>
      <c r="H84" s="22" t="n"/>
      <c r="I84" s="23" t="n"/>
      <c r="J84" s="22" t="n"/>
      <c r="K84" s="24" t="n"/>
      <c r="L84" s="24" t="n"/>
      <c r="M84" s="22" t="n"/>
      <c r="N84" s="22" t="n"/>
      <c r="O84" s="22" t="n"/>
      <c r="P84" s="25">
        <f>IF($A84="","",IF(COUNT($G84:$H84)=2,SUM($G84:$H84),""))</f>
        <v/>
      </c>
      <c r="Q84" s="25">
        <f>IF($A84="","",IF(COUNT($N84:$O84)=2,SUM($N84:$O84),""))</f>
        <v/>
      </c>
      <c r="R84" s="25">
        <f>IF($A84="","",IF(AND(ISNUMBER($Q84),ISNUMBER($M84)),$Q84-$M84,""))</f>
        <v/>
      </c>
      <c r="S84" s="25">
        <f>IF($A84="","",IF(AND(ISNUMBER($P84),COUNT($K84:$L84)=2),$P84*$K84*$L84,""))</f>
        <v/>
      </c>
      <c r="T84" s="25">
        <f>IF($A84="","",IF(AND(ISNUMBER($R84),ISNUMBER($S84)),$R84-$S84,""))</f>
        <v/>
      </c>
      <c r="U84" s="26">
        <f>IF(OR($A84="",NOT(ISNUMBER($P84)),NOT(ISNUMBER($T84)),$T84&lt;=0),"",IFERROR($P84/$T84,""))</f>
        <v/>
      </c>
      <c r="V84" s="25">
        <f>IF(OR($A84="",COUNT($G84:$O84)&lt;9,NOT(ISNUMBER($T84)),NOT(ISNUMBER(Parameter!$B$5)),Parameter!$B$5&lt;0),"",IFERROR(IF(Parameter!$B$5=0,$T84*$I84+$J84-$P84,$T84*(1-(1+Parameter!$B$5)^(-$I84))/Parameter!$B$5+$J84/(1+Parameter!$B$5)^$I84-$P84),""))</f>
        <v/>
      </c>
      <c r="W84" s="25">
        <f>IF(OR($A84="",COUNT($G84:$O84)&lt;9,NOT(ISNUMBER($T84))),"",$T84*$I84+$J84-$P84)</f>
        <v/>
      </c>
      <c r="X84" s="27">
        <f>IF(OR($A84="",NOT(ISNUMBER($W84)),NOT(ISNUMBER($P84)),$P84&lt;=0),"",IFERROR($W84/$P84,""))</f>
        <v/>
      </c>
      <c r="Y84" s="8">
        <f>IF($A84="","",IF(OR($B84="",$C84="",$D84="",$E84="",$F84="",COUNT($G84:$O84)&lt;9,NOT(ISNUMBER($P84)),$P84&lt;=0),"Eingaben prüfen",IF($F84="Zurückgestellt","Zurückgestellt",IF($F84&lt;&gt;"Geprüft","Manuell prüfen",IF(AND(ISNUMBER($U84),ISNUMBER($V84),$T84&gt;Parameter!$B$8,$U84&lt;=Parameter!$B$6,$V84&gt;=Parameter!$B$7),"Vorteilhaft nach Annahmen","Manuell prüfen")))))</f>
        <v/>
      </c>
    </row>
    <row r="85">
      <c r="A85" s="19" t="n"/>
      <c r="B85" s="19" t="n"/>
      <c r="C85" s="19" t="n"/>
      <c r="D85" s="20" t="n"/>
      <c r="E85" s="19" t="n"/>
      <c r="F85" s="21" t="n"/>
      <c r="G85" s="22" t="n"/>
      <c r="H85" s="22" t="n"/>
      <c r="I85" s="23" t="n"/>
      <c r="J85" s="22" t="n"/>
      <c r="K85" s="24" t="n"/>
      <c r="L85" s="24" t="n"/>
      <c r="M85" s="22" t="n"/>
      <c r="N85" s="22" t="n"/>
      <c r="O85" s="22" t="n"/>
      <c r="P85" s="28">
        <f>IF($A85="","",IF(COUNT($G85:$H85)=2,SUM($G85:$H85),""))</f>
        <v/>
      </c>
      <c r="Q85" s="28">
        <f>IF($A85="","",IF(COUNT($N85:$O85)=2,SUM($N85:$O85),""))</f>
        <v/>
      </c>
      <c r="R85" s="28">
        <f>IF($A85="","",IF(AND(ISNUMBER($Q85),ISNUMBER($M85)),$Q85-$M85,""))</f>
        <v/>
      </c>
      <c r="S85" s="28">
        <f>IF($A85="","",IF(AND(ISNUMBER($P85),COUNT($K85:$L85)=2),$P85*$K85*$L85,""))</f>
        <v/>
      </c>
      <c r="T85" s="28">
        <f>IF($A85="","",IF(AND(ISNUMBER($R85),ISNUMBER($S85)),$R85-$S85,""))</f>
        <v/>
      </c>
      <c r="U85" s="29">
        <f>IF(OR($A85="",NOT(ISNUMBER($P85)),NOT(ISNUMBER($T85)),$T85&lt;=0),"",IFERROR($P85/$T85,""))</f>
        <v/>
      </c>
      <c r="V85" s="28">
        <f>IF(OR($A85="",COUNT($G85:$O85)&lt;9,NOT(ISNUMBER($T85)),NOT(ISNUMBER(Parameter!$B$5)),Parameter!$B$5&lt;0),"",IFERROR(IF(Parameter!$B$5=0,$T85*$I85+$J85-$P85,$T85*(1-(1+Parameter!$B$5)^(-$I85))/Parameter!$B$5+$J85/(1+Parameter!$B$5)^$I85-$P85),""))</f>
        <v/>
      </c>
      <c r="W85" s="28">
        <f>IF(OR($A85="",COUNT($G85:$O85)&lt;9,NOT(ISNUMBER($T85))),"",$T85*$I85+$J85-$P85)</f>
        <v/>
      </c>
      <c r="X85" s="30">
        <f>IF(OR($A85="",NOT(ISNUMBER($W85)),NOT(ISNUMBER($P85)),$P85&lt;=0),"",IFERROR($W85/$P85,""))</f>
        <v/>
      </c>
      <c r="Y85" s="5">
        <f>IF($A85="","",IF(OR($B85="",$C85="",$D85="",$E85="",$F85="",COUNT($G85:$O85)&lt;9,NOT(ISNUMBER($P85)),$P85&lt;=0),"Eingaben prüfen",IF($F85="Zurückgestellt","Zurückgestellt",IF($F85&lt;&gt;"Geprüft","Manuell prüfen",IF(AND(ISNUMBER($U85),ISNUMBER($V85),$T85&gt;Parameter!$B$8,$U85&lt;=Parameter!$B$6,$V85&gt;=Parameter!$B$7),"Vorteilhaft nach Annahmen","Manuell prüfen")))))</f>
        <v/>
      </c>
    </row>
    <row r="86">
      <c r="A86" s="19" t="n"/>
      <c r="B86" s="19" t="n"/>
      <c r="C86" s="19" t="n"/>
      <c r="D86" s="20" t="n"/>
      <c r="E86" s="19" t="n"/>
      <c r="F86" s="21" t="n"/>
      <c r="G86" s="22" t="n"/>
      <c r="H86" s="22" t="n"/>
      <c r="I86" s="23" t="n"/>
      <c r="J86" s="22" t="n"/>
      <c r="K86" s="24" t="n"/>
      <c r="L86" s="24" t="n"/>
      <c r="M86" s="22" t="n"/>
      <c r="N86" s="22" t="n"/>
      <c r="O86" s="22" t="n"/>
      <c r="P86" s="25">
        <f>IF($A86="","",IF(COUNT($G86:$H86)=2,SUM($G86:$H86),""))</f>
        <v/>
      </c>
      <c r="Q86" s="25">
        <f>IF($A86="","",IF(COUNT($N86:$O86)=2,SUM($N86:$O86),""))</f>
        <v/>
      </c>
      <c r="R86" s="25">
        <f>IF($A86="","",IF(AND(ISNUMBER($Q86),ISNUMBER($M86)),$Q86-$M86,""))</f>
        <v/>
      </c>
      <c r="S86" s="25">
        <f>IF($A86="","",IF(AND(ISNUMBER($P86),COUNT($K86:$L86)=2),$P86*$K86*$L86,""))</f>
        <v/>
      </c>
      <c r="T86" s="25">
        <f>IF($A86="","",IF(AND(ISNUMBER($R86),ISNUMBER($S86)),$R86-$S86,""))</f>
        <v/>
      </c>
      <c r="U86" s="26">
        <f>IF(OR($A86="",NOT(ISNUMBER($P86)),NOT(ISNUMBER($T86)),$T86&lt;=0),"",IFERROR($P86/$T86,""))</f>
        <v/>
      </c>
      <c r="V86" s="25">
        <f>IF(OR($A86="",COUNT($G86:$O86)&lt;9,NOT(ISNUMBER($T86)),NOT(ISNUMBER(Parameter!$B$5)),Parameter!$B$5&lt;0),"",IFERROR(IF(Parameter!$B$5=0,$T86*$I86+$J86-$P86,$T86*(1-(1+Parameter!$B$5)^(-$I86))/Parameter!$B$5+$J86/(1+Parameter!$B$5)^$I86-$P86),""))</f>
        <v/>
      </c>
      <c r="W86" s="25">
        <f>IF(OR($A86="",COUNT($G86:$O86)&lt;9,NOT(ISNUMBER($T86))),"",$T86*$I86+$J86-$P86)</f>
        <v/>
      </c>
      <c r="X86" s="27">
        <f>IF(OR($A86="",NOT(ISNUMBER($W86)),NOT(ISNUMBER($P86)),$P86&lt;=0),"",IFERROR($W86/$P86,""))</f>
        <v/>
      </c>
      <c r="Y86" s="8">
        <f>IF($A86="","",IF(OR($B86="",$C86="",$D86="",$E86="",$F86="",COUNT($G86:$O86)&lt;9,NOT(ISNUMBER($P86)),$P86&lt;=0),"Eingaben prüfen",IF($F86="Zurückgestellt","Zurückgestellt",IF($F86&lt;&gt;"Geprüft","Manuell prüfen",IF(AND(ISNUMBER($U86),ISNUMBER($V86),$T86&gt;Parameter!$B$8,$U86&lt;=Parameter!$B$6,$V86&gt;=Parameter!$B$7),"Vorteilhaft nach Annahmen","Manuell prüfen")))))</f>
        <v/>
      </c>
    </row>
    <row r="87">
      <c r="A87" s="19" t="n"/>
      <c r="B87" s="19" t="n"/>
      <c r="C87" s="19" t="n"/>
      <c r="D87" s="20" t="n"/>
      <c r="E87" s="19" t="n"/>
      <c r="F87" s="21" t="n"/>
      <c r="G87" s="22" t="n"/>
      <c r="H87" s="22" t="n"/>
      <c r="I87" s="23" t="n"/>
      <c r="J87" s="22" t="n"/>
      <c r="K87" s="24" t="n"/>
      <c r="L87" s="24" t="n"/>
      <c r="M87" s="22" t="n"/>
      <c r="N87" s="22" t="n"/>
      <c r="O87" s="22" t="n"/>
      <c r="P87" s="28">
        <f>IF($A87="","",IF(COUNT($G87:$H87)=2,SUM($G87:$H87),""))</f>
        <v/>
      </c>
      <c r="Q87" s="28">
        <f>IF($A87="","",IF(COUNT($N87:$O87)=2,SUM($N87:$O87),""))</f>
        <v/>
      </c>
      <c r="R87" s="28">
        <f>IF($A87="","",IF(AND(ISNUMBER($Q87),ISNUMBER($M87)),$Q87-$M87,""))</f>
        <v/>
      </c>
      <c r="S87" s="28">
        <f>IF($A87="","",IF(AND(ISNUMBER($P87),COUNT($K87:$L87)=2),$P87*$K87*$L87,""))</f>
        <v/>
      </c>
      <c r="T87" s="28">
        <f>IF($A87="","",IF(AND(ISNUMBER($R87),ISNUMBER($S87)),$R87-$S87,""))</f>
        <v/>
      </c>
      <c r="U87" s="29">
        <f>IF(OR($A87="",NOT(ISNUMBER($P87)),NOT(ISNUMBER($T87)),$T87&lt;=0),"",IFERROR($P87/$T87,""))</f>
        <v/>
      </c>
      <c r="V87" s="28">
        <f>IF(OR($A87="",COUNT($G87:$O87)&lt;9,NOT(ISNUMBER($T87)),NOT(ISNUMBER(Parameter!$B$5)),Parameter!$B$5&lt;0),"",IFERROR(IF(Parameter!$B$5=0,$T87*$I87+$J87-$P87,$T87*(1-(1+Parameter!$B$5)^(-$I87))/Parameter!$B$5+$J87/(1+Parameter!$B$5)^$I87-$P87),""))</f>
        <v/>
      </c>
      <c r="W87" s="28">
        <f>IF(OR($A87="",COUNT($G87:$O87)&lt;9,NOT(ISNUMBER($T87))),"",$T87*$I87+$J87-$P87)</f>
        <v/>
      </c>
      <c r="X87" s="30">
        <f>IF(OR($A87="",NOT(ISNUMBER($W87)),NOT(ISNUMBER($P87)),$P87&lt;=0),"",IFERROR($W87/$P87,""))</f>
        <v/>
      </c>
      <c r="Y87" s="5">
        <f>IF($A87="","",IF(OR($B87="",$C87="",$D87="",$E87="",$F87="",COUNT($G87:$O87)&lt;9,NOT(ISNUMBER($P87)),$P87&lt;=0),"Eingaben prüfen",IF($F87="Zurückgestellt","Zurückgestellt",IF($F87&lt;&gt;"Geprüft","Manuell prüfen",IF(AND(ISNUMBER($U87),ISNUMBER($V87),$T87&gt;Parameter!$B$8,$U87&lt;=Parameter!$B$6,$V87&gt;=Parameter!$B$7),"Vorteilhaft nach Annahmen","Manuell prüfen")))))</f>
        <v/>
      </c>
    </row>
    <row r="88">
      <c r="A88" s="19" t="n"/>
      <c r="B88" s="19" t="n"/>
      <c r="C88" s="19" t="n"/>
      <c r="D88" s="20" t="n"/>
      <c r="E88" s="19" t="n"/>
      <c r="F88" s="21" t="n"/>
      <c r="G88" s="22" t="n"/>
      <c r="H88" s="22" t="n"/>
      <c r="I88" s="23" t="n"/>
      <c r="J88" s="22" t="n"/>
      <c r="K88" s="24" t="n"/>
      <c r="L88" s="24" t="n"/>
      <c r="M88" s="22" t="n"/>
      <c r="N88" s="22" t="n"/>
      <c r="O88" s="22" t="n"/>
      <c r="P88" s="25">
        <f>IF($A88="","",IF(COUNT($G88:$H88)=2,SUM($G88:$H88),""))</f>
        <v/>
      </c>
      <c r="Q88" s="25">
        <f>IF($A88="","",IF(COUNT($N88:$O88)=2,SUM($N88:$O88),""))</f>
        <v/>
      </c>
      <c r="R88" s="25">
        <f>IF($A88="","",IF(AND(ISNUMBER($Q88),ISNUMBER($M88)),$Q88-$M88,""))</f>
        <v/>
      </c>
      <c r="S88" s="25">
        <f>IF($A88="","",IF(AND(ISNUMBER($P88),COUNT($K88:$L88)=2),$P88*$K88*$L88,""))</f>
        <v/>
      </c>
      <c r="T88" s="25">
        <f>IF($A88="","",IF(AND(ISNUMBER($R88),ISNUMBER($S88)),$R88-$S88,""))</f>
        <v/>
      </c>
      <c r="U88" s="26">
        <f>IF(OR($A88="",NOT(ISNUMBER($P88)),NOT(ISNUMBER($T88)),$T88&lt;=0),"",IFERROR($P88/$T88,""))</f>
        <v/>
      </c>
      <c r="V88" s="25">
        <f>IF(OR($A88="",COUNT($G88:$O88)&lt;9,NOT(ISNUMBER($T88)),NOT(ISNUMBER(Parameter!$B$5)),Parameter!$B$5&lt;0),"",IFERROR(IF(Parameter!$B$5=0,$T88*$I88+$J88-$P88,$T88*(1-(1+Parameter!$B$5)^(-$I88))/Parameter!$B$5+$J88/(1+Parameter!$B$5)^$I88-$P88),""))</f>
        <v/>
      </c>
      <c r="W88" s="25">
        <f>IF(OR($A88="",COUNT($G88:$O88)&lt;9,NOT(ISNUMBER($T88))),"",$T88*$I88+$J88-$P88)</f>
        <v/>
      </c>
      <c r="X88" s="27">
        <f>IF(OR($A88="",NOT(ISNUMBER($W88)),NOT(ISNUMBER($P88)),$P88&lt;=0),"",IFERROR($W88/$P88,""))</f>
        <v/>
      </c>
      <c r="Y88" s="8">
        <f>IF($A88="","",IF(OR($B88="",$C88="",$D88="",$E88="",$F88="",COUNT($G88:$O88)&lt;9,NOT(ISNUMBER($P88)),$P88&lt;=0),"Eingaben prüfen",IF($F88="Zurückgestellt","Zurückgestellt",IF($F88&lt;&gt;"Geprüft","Manuell prüfen",IF(AND(ISNUMBER($U88),ISNUMBER($V88),$T88&gt;Parameter!$B$8,$U88&lt;=Parameter!$B$6,$V88&gt;=Parameter!$B$7),"Vorteilhaft nach Annahmen","Manuell prüfen")))))</f>
        <v/>
      </c>
    </row>
    <row r="89">
      <c r="A89" s="19" t="n"/>
      <c r="B89" s="19" t="n"/>
      <c r="C89" s="19" t="n"/>
      <c r="D89" s="20" t="n"/>
      <c r="E89" s="19" t="n"/>
      <c r="F89" s="21" t="n"/>
      <c r="G89" s="22" t="n"/>
      <c r="H89" s="22" t="n"/>
      <c r="I89" s="23" t="n"/>
      <c r="J89" s="22" t="n"/>
      <c r="K89" s="24" t="n"/>
      <c r="L89" s="24" t="n"/>
      <c r="M89" s="22" t="n"/>
      <c r="N89" s="22" t="n"/>
      <c r="O89" s="22" t="n"/>
      <c r="P89" s="28">
        <f>IF($A89="","",IF(COUNT($G89:$H89)=2,SUM($G89:$H89),""))</f>
        <v/>
      </c>
      <c r="Q89" s="28">
        <f>IF($A89="","",IF(COUNT($N89:$O89)=2,SUM($N89:$O89),""))</f>
        <v/>
      </c>
      <c r="R89" s="28">
        <f>IF($A89="","",IF(AND(ISNUMBER($Q89),ISNUMBER($M89)),$Q89-$M89,""))</f>
        <v/>
      </c>
      <c r="S89" s="28">
        <f>IF($A89="","",IF(AND(ISNUMBER($P89),COUNT($K89:$L89)=2),$P89*$K89*$L89,""))</f>
        <v/>
      </c>
      <c r="T89" s="28">
        <f>IF($A89="","",IF(AND(ISNUMBER($R89),ISNUMBER($S89)),$R89-$S89,""))</f>
        <v/>
      </c>
      <c r="U89" s="29">
        <f>IF(OR($A89="",NOT(ISNUMBER($P89)),NOT(ISNUMBER($T89)),$T89&lt;=0),"",IFERROR($P89/$T89,""))</f>
        <v/>
      </c>
      <c r="V89" s="28">
        <f>IF(OR($A89="",COUNT($G89:$O89)&lt;9,NOT(ISNUMBER($T89)),NOT(ISNUMBER(Parameter!$B$5)),Parameter!$B$5&lt;0),"",IFERROR(IF(Parameter!$B$5=0,$T89*$I89+$J89-$P89,$T89*(1-(1+Parameter!$B$5)^(-$I89))/Parameter!$B$5+$J89/(1+Parameter!$B$5)^$I89-$P89),""))</f>
        <v/>
      </c>
      <c r="W89" s="28">
        <f>IF(OR($A89="",COUNT($G89:$O89)&lt;9,NOT(ISNUMBER($T89))),"",$T89*$I89+$J89-$P89)</f>
        <v/>
      </c>
      <c r="X89" s="30">
        <f>IF(OR($A89="",NOT(ISNUMBER($W89)),NOT(ISNUMBER($P89)),$P89&lt;=0),"",IFERROR($W89/$P89,""))</f>
        <v/>
      </c>
      <c r="Y89" s="5">
        <f>IF($A89="","",IF(OR($B89="",$C89="",$D89="",$E89="",$F89="",COUNT($G89:$O89)&lt;9,NOT(ISNUMBER($P89)),$P89&lt;=0),"Eingaben prüfen",IF($F89="Zurückgestellt","Zurückgestellt",IF($F89&lt;&gt;"Geprüft","Manuell prüfen",IF(AND(ISNUMBER($U89),ISNUMBER($V89),$T89&gt;Parameter!$B$8,$U89&lt;=Parameter!$B$6,$V89&gt;=Parameter!$B$7),"Vorteilhaft nach Annahmen","Manuell prüfen")))))</f>
        <v/>
      </c>
    </row>
    <row r="90">
      <c r="A90" s="19" t="n"/>
      <c r="B90" s="19" t="n"/>
      <c r="C90" s="19" t="n"/>
      <c r="D90" s="20" t="n"/>
      <c r="E90" s="19" t="n"/>
      <c r="F90" s="21" t="n"/>
      <c r="G90" s="22" t="n"/>
      <c r="H90" s="22" t="n"/>
      <c r="I90" s="23" t="n"/>
      <c r="J90" s="22" t="n"/>
      <c r="K90" s="24" t="n"/>
      <c r="L90" s="24" t="n"/>
      <c r="M90" s="22" t="n"/>
      <c r="N90" s="22" t="n"/>
      <c r="O90" s="22" t="n"/>
      <c r="P90" s="25">
        <f>IF($A90="","",IF(COUNT($G90:$H90)=2,SUM($G90:$H90),""))</f>
        <v/>
      </c>
      <c r="Q90" s="25">
        <f>IF($A90="","",IF(COUNT($N90:$O90)=2,SUM($N90:$O90),""))</f>
        <v/>
      </c>
      <c r="R90" s="25">
        <f>IF($A90="","",IF(AND(ISNUMBER($Q90),ISNUMBER($M90)),$Q90-$M90,""))</f>
        <v/>
      </c>
      <c r="S90" s="25">
        <f>IF($A90="","",IF(AND(ISNUMBER($P90),COUNT($K90:$L90)=2),$P90*$K90*$L90,""))</f>
        <v/>
      </c>
      <c r="T90" s="25">
        <f>IF($A90="","",IF(AND(ISNUMBER($R90),ISNUMBER($S90)),$R90-$S90,""))</f>
        <v/>
      </c>
      <c r="U90" s="26">
        <f>IF(OR($A90="",NOT(ISNUMBER($P90)),NOT(ISNUMBER($T90)),$T90&lt;=0),"",IFERROR($P90/$T90,""))</f>
        <v/>
      </c>
      <c r="V90" s="25">
        <f>IF(OR($A90="",COUNT($G90:$O90)&lt;9,NOT(ISNUMBER($T90)),NOT(ISNUMBER(Parameter!$B$5)),Parameter!$B$5&lt;0),"",IFERROR(IF(Parameter!$B$5=0,$T90*$I90+$J90-$P90,$T90*(1-(1+Parameter!$B$5)^(-$I90))/Parameter!$B$5+$J90/(1+Parameter!$B$5)^$I90-$P90),""))</f>
        <v/>
      </c>
      <c r="W90" s="25">
        <f>IF(OR($A90="",COUNT($G90:$O90)&lt;9,NOT(ISNUMBER($T90))),"",$T90*$I90+$J90-$P90)</f>
        <v/>
      </c>
      <c r="X90" s="27">
        <f>IF(OR($A90="",NOT(ISNUMBER($W90)),NOT(ISNUMBER($P90)),$P90&lt;=0),"",IFERROR($W90/$P90,""))</f>
        <v/>
      </c>
      <c r="Y90" s="8">
        <f>IF($A90="","",IF(OR($B90="",$C90="",$D90="",$E90="",$F90="",COUNT($G90:$O90)&lt;9,NOT(ISNUMBER($P90)),$P90&lt;=0),"Eingaben prüfen",IF($F90="Zurückgestellt","Zurückgestellt",IF($F90&lt;&gt;"Geprüft","Manuell prüfen",IF(AND(ISNUMBER($U90),ISNUMBER($V90),$T90&gt;Parameter!$B$8,$U90&lt;=Parameter!$B$6,$V90&gt;=Parameter!$B$7),"Vorteilhaft nach Annahmen","Manuell prüfen")))))</f>
        <v/>
      </c>
    </row>
    <row r="91">
      <c r="A91" s="19" t="n"/>
      <c r="B91" s="19" t="n"/>
      <c r="C91" s="19" t="n"/>
      <c r="D91" s="20" t="n"/>
      <c r="E91" s="19" t="n"/>
      <c r="F91" s="21" t="n"/>
      <c r="G91" s="22" t="n"/>
      <c r="H91" s="22" t="n"/>
      <c r="I91" s="23" t="n"/>
      <c r="J91" s="22" t="n"/>
      <c r="K91" s="24" t="n"/>
      <c r="L91" s="24" t="n"/>
      <c r="M91" s="22" t="n"/>
      <c r="N91" s="22" t="n"/>
      <c r="O91" s="22" t="n"/>
      <c r="P91" s="28">
        <f>IF($A91="","",IF(COUNT($G91:$H91)=2,SUM($G91:$H91),""))</f>
        <v/>
      </c>
      <c r="Q91" s="28">
        <f>IF($A91="","",IF(COUNT($N91:$O91)=2,SUM($N91:$O91),""))</f>
        <v/>
      </c>
      <c r="R91" s="28">
        <f>IF($A91="","",IF(AND(ISNUMBER($Q91),ISNUMBER($M91)),$Q91-$M91,""))</f>
        <v/>
      </c>
      <c r="S91" s="28">
        <f>IF($A91="","",IF(AND(ISNUMBER($P91),COUNT($K91:$L91)=2),$P91*$K91*$L91,""))</f>
        <v/>
      </c>
      <c r="T91" s="28">
        <f>IF($A91="","",IF(AND(ISNUMBER($R91),ISNUMBER($S91)),$R91-$S91,""))</f>
        <v/>
      </c>
      <c r="U91" s="29">
        <f>IF(OR($A91="",NOT(ISNUMBER($P91)),NOT(ISNUMBER($T91)),$T91&lt;=0),"",IFERROR($P91/$T91,""))</f>
        <v/>
      </c>
      <c r="V91" s="28">
        <f>IF(OR($A91="",COUNT($G91:$O91)&lt;9,NOT(ISNUMBER($T91)),NOT(ISNUMBER(Parameter!$B$5)),Parameter!$B$5&lt;0),"",IFERROR(IF(Parameter!$B$5=0,$T91*$I91+$J91-$P91,$T91*(1-(1+Parameter!$B$5)^(-$I91))/Parameter!$B$5+$J91/(1+Parameter!$B$5)^$I91-$P91),""))</f>
        <v/>
      </c>
      <c r="W91" s="28">
        <f>IF(OR($A91="",COUNT($G91:$O91)&lt;9,NOT(ISNUMBER($T91))),"",$T91*$I91+$J91-$P91)</f>
        <v/>
      </c>
      <c r="X91" s="30">
        <f>IF(OR($A91="",NOT(ISNUMBER($W91)),NOT(ISNUMBER($P91)),$P91&lt;=0),"",IFERROR($W91/$P91,""))</f>
        <v/>
      </c>
      <c r="Y91" s="5">
        <f>IF($A91="","",IF(OR($B91="",$C91="",$D91="",$E91="",$F91="",COUNT($G91:$O91)&lt;9,NOT(ISNUMBER($P91)),$P91&lt;=0),"Eingaben prüfen",IF($F91="Zurückgestellt","Zurückgestellt",IF($F91&lt;&gt;"Geprüft","Manuell prüfen",IF(AND(ISNUMBER($U91),ISNUMBER($V91),$T91&gt;Parameter!$B$8,$U91&lt;=Parameter!$B$6,$V91&gt;=Parameter!$B$7),"Vorteilhaft nach Annahmen","Manuell prüfen")))))</f>
        <v/>
      </c>
    </row>
    <row r="92">
      <c r="A92" s="19" t="n"/>
      <c r="B92" s="19" t="n"/>
      <c r="C92" s="19" t="n"/>
      <c r="D92" s="20" t="n"/>
      <c r="E92" s="19" t="n"/>
      <c r="F92" s="21" t="n"/>
      <c r="G92" s="22" t="n"/>
      <c r="H92" s="22" t="n"/>
      <c r="I92" s="23" t="n"/>
      <c r="J92" s="22" t="n"/>
      <c r="K92" s="24" t="n"/>
      <c r="L92" s="24" t="n"/>
      <c r="M92" s="22" t="n"/>
      <c r="N92" s="22" t="n"/>
      <c r="O92" s="22" t="n"/>
      <c r="P92" s="25">
        <f>IF($A92="","",IF(COUNT($G92:$H92)=2,SUM($G92:$H92),""))</f>
        <v/>
      </c>
      <c r="Q92" s="25">
        <f>IF($A92="","",IF(COUNT($N92:$O92)=2,SUM($N92:$O92),""))</f>
        <v/>
      </c>
      <c r="R92" s="25">
        <f>IF($A92="","",IF(AND(ISNUMBER($Q92),ISNUMBER($M92)),$Q92-$M92,""))</f>
        <v/>
      </c>
      <c r="S92" s="25">
        <f>IF($A92="","",IF(AND(ISNUMBER($P92),COUNT($K92:$L92)=2),$P92*$K92*$L92,""))</f>
        <v/>
      </c>
      <c r="T92" s="25">
        <f>IF($A92="","",IF(AND(ISNUMBER($R92),ISNUMBER($S92)),$R92-$S92,""))</f>
        <v/>
      </c>
      <c r="U92" s="26">
        <f>IF(OR($A92="",NOT(ISNUMBER($P92)),NOT(ISNUMBER($T92)),$T92&lt;=0),"",IFERROR($P92/$T92,""))</f>
        <v/>
      </c>
      <c r="V92" s="25">
        <f>IF(OR($A92="",COUNT($G92:$O92)&lt;9,NOT(ISNUMBER($T92)),NOT(ISNUMBER(Parameter!$B$5)),Parameter!$B$5&lt;0),"",IFERROR(IF(Parameter!$B$5=0,$T92*$I92+$J92-$P92,$T92*(1-(1+Parameter!$B$5)^(-$I92))/Parameter!$B$5+$J92/(1+Parameter!$B$5)^$I92-$P92),""))</f>
        <v/>
      </c>
      <c r="W92" s="25">
        <f>IF(OR($A92="",COUNT($G92:$O92)&lt;9,NOT(ISNUMBER($T92))),"",$T92*$I92+$J92-$P92)</f>
        <v/>
      </c>
      <c r="X92" s="27">
        <f>IF(OR($A92="",NOT(ISNUMBER($W92)),NOT(ISNUMBER($P92)),$P92&lt;=0),"",IFERROR($W92/$P92,""))</f>
        <v/>
      </c>
      <c r="Y92" s="8">
        <f>IF($A92="","",IF(OR($B92="",$C92="",$D92="",$E92="",$F92="",COUNT($G92:$O92)&lt;9,NOT(ISNUMBER($P92)),$P92&lt;=0),"Eingaben prüfen",IF($F92="Zurückgestellt","Zurückgestellt",IF($F92&lt;&gt;"Geprüft","Manuell prüfen",IF(AND(ISNUMBER($U92),ISNUMBER($V92),$T92&gt;Parameter!$B$8,$U92&lt;=Parameter!$B$6,$V92&gt;=Parameter!$B$7),"Vorteilhaft nach Annahmen","Manuell prüfen")))))</f>
        <v/>
      </c>
    </row>
    <row r="93">
      <c r="A93" s="19" t="n"/>
      <c r="B93" s="19" t="n"/>
      <c r="C93" s="19" t="n"/>
      <c r="D93" s="20" t="n"/>
      <c r="E93" s="19" t="n"/>
      <c r="F93" s="21" t="n"/>
      <c r="G93" s="22" t="n"/>
      <c r="H93" s="22" t="n"/>
      <c r="I93" s="23" t="n"/>
      <c r="J93" s="22" t="n"/>
      <c r="K93" s="24" t="n"/>
      <c r="L93" s="24" t="n"/>
      <c r="M93" s="22" t="n"/>
      <c r="N93" s="22" t="n"/>
      <c r="O93" s="22" t="n"/>
      <c r="P93" s="28">
        <f>IF($A93="","",IF(COUNT($G93:$H93)=2,SUM($G93:$H93),""))</f>
        <v/>
      </c>
      <c r="Q93" s="28">
        <f>IF($A93="","",IF(COUNT($N93:$O93)=2,SUM($N93:$O93),""))</f>
        <v/>
      </c>
      <c r="R93" s="28">
        <f>IF($A93="","",IF(AND(ISNUMBER($Q93),ISNUMBER($M93)),$Q93-$M93,""))</f>
        <v/>
      </c>
      <c r="S93" s="28">
        <f>IF($A93="","",IF(AND(ISNUMBER($P93),COUNT($K93:$L93)=2),$P93*$K93*$L93,""))</f>
        <v/>
      </c>
      <c r="T93" s="28">
        <f>IF($A93="","",IF(AND(ISNUMBER($R93),ISNUMBER($S93)),$R93-$S93,""))</f>
        <v/>
      </c>
      <c r="U93" s="29">
        <f>IF(OR($A93="",NOT(ISNUMBER($P93)),NOT(ISNUMBER($T93)),$T93&lt;=0),"",IFERROR($P93/$T93,""))</f>
        <v/>
      </c>
      <c r="V93" s="28">
        <f>IF(OR($A93="",COUNT($G93:$O93)&lt;9,NOT(ISNUMBER($T93)),NOT(ISNUMBER(Parameter!$B$5)),Parameter!$B$5&lt;0),"",IFERROR(IF(Parameter!$B$5=0,$T93*$I93+$J93-$P93,$T93*(1-(1+Parameter!$B$5)^(-$I93))/Parameter!$B$5+$J93/(1+Parameter!$B$5)^$I93-$P93),""))</f>
        <v/>
      </c>
      <c r="W93" s="28">
        <f>IF(OR($A93="",COUNT($G93:$O93)&lt;9,NOT(ISNUMBER($T93))),"",$T93*$I93+$J93-$P93)</f>
        <v/>
      </c>
      <c r="X93" s="30">
        <f>IF(OR($A93="",NOT(ISNUMBER($W93)),NOT(ISNUMBER($P93)),$P93&lt;=0),"",IFERROR($W93/$P93,""))</f>
        <v/>
      </c>
      <c r="Y93" s="5">
        <f>IF($A93="","",IF(OR($B93="",$C93="",$D93="",$E93="",$F93="",COUNT($G93:$O93)&lt;9,NOT(ISNUMBER($P93)),$P93&lt;=0),"Eingaben prüfen",IF($F93="Zurückgestellt","Zurückgestellt",IF($F93&lt;&gt;"Geprüft","Manuell prüfen",IF(AND(ISNUMBER($U93),ISNUMBER($V93),$T93&gt;Parameter!$B$8,$U93&lt;=Parameter!$B$6,$V93&gt;=Parameter!$B$7),"Vorteilhaft nach Annahmen","Manuell prüfen")))))</f>
        <v/>
      </c>
    </row>
    <row r="94">
      <c r="A94" s="19" t="n"/>
      <c r="B94" s="19" t="n"/>
      <c r="C94" s="19" t="n"/>
      <c r="D94" s="20" t="n"/>
      <c r="E94" s="19" t="n"/>
      <c r="F94" s="21" t="n"/>
      <c r="G94" s="22" t="n"/>
      <c r="H94" s="22" t="n"/>
      <c r="I94" s="23" t="n"/>
      <c r="J94" s="22" t="n"/>
      <c r="K94" s="24" t="n"/>
      <c r="L94" s="24" t="n"/>
      <c r="M94" s="22" t="n"/>
      <c r="N94" s="22" t="n"/>
      <c r="O94" s="22" t="n"/>
      <c r="P94" s="25">
        <f>IF($A94="","",IF(COUNT($G94:$H94)=2,SUM($G94:$H94),""))</f>
        <v/>
      </c>
      <c r="Q94" s="25">
        <f>IF($A94="","",IF(COUNT($N94:$O94)=2,SUM($N94:$O94),""))</f>
        <v/>
      </c>
      <c r="R94" s="25">
        <f>IF($A94="","",IF(AND(ISNUMBER($Q94),ISNUMBER($M94)),$Q94-$M94,""))</f>
        <v/>
      </c>
      <c r="S94" s="25">
        <f>IF($A94="","",IF(AND(ISNUMBER($P94),COUNT($K94:$L94)=2),$P94*$K94*$L94,""))</f>
        <v/>
      </c>
      <c r="T94" s="25">
        <f>IF($A94="","",IF(AND(ISNUMBER($R94),ISNUMBER($S94)),$R94-$S94,""))</f>
        <v/>
      </c>
      <c r="U94" s="26">
        <f>IF(OR($A94="",NOT(ISNUMBER($P94)),NOT(ISNUMBER($T94)),$T94&lt;=0),"",IFERROR($P94/$T94,""))</f>
        <v/>
      </c>
      <c r="V94" s="25">
        <f>IF(OR($A94="",COUNT($G94:$O94)&lt;9,NOT(ISNUMBER($T94)),NOT(ISNUMBER(Parameter!$B$5)),Parameter!$B$5&lt;0),"",IFERROR(IF(Parameter!$B$5=0,$T94*$I94+$J94-$P94,$T94*(1-(1+Parameter!$B$5)^(-$I94))/Parameter!$B$5+$J94/(1+Parameter!$B$5)^$I94-$P94),""))</f>
        <v/>
      </c>
      <c r="W94" s="25">
        <f>IF(OR($A94="",COUNT($G94:$O94)&lt;9,NOT(ISNUMBER($T94))),"",$T94*$I94+$J94-$P94)</f>
        <v/>
      </c>
      <c r="X94" s="27">
        <f>IF(OR($A94="",NOT(ISNUMBER($W94)),NOT(ISNUMBER($P94)),$P94&lt;=0),"",IFERROR($W94/$P94,""))</f>
        <v/>
      </c>
      <c r="Y94" s="8">
        <f>IF($A94="","",IF(OR($B94="",$C94="",$D94="",$E94="",$F94="",COUNT($G94:$O94)&lt;9,NOT(ISNUMBER($P94)),$P94&lt;=0),"Eingaben prüfen",IF($F94="Zurückgestellt","Zurückgestellt",IF($F94&lt;&gt;"Geprüft","Manuell prüfen",IF(AND(ISNUMBER($U94),ISNUMBER($V94),$T94&gt;Parameter!$B$8,$U94&lt;=Parameter!$B$6,$V94&gt;=Parameter!$B$7),"Vorteilhaft nach Annahmen","Manuell prüfen")))))</f>
        <v/>
      </c>
    </row>
    <row r="95">
      <c r="A95" s="19" t="n"/>
      <c r="B95" s="19" t="n"/>
      <c r="C95" s="19" t="n"/>
      <c r="D95" s="20" t="n"/>
      <c r="E95" s="19" t="n"/>
      <c r="F95" s="21" t="n"/>
      <c r="G95" s="22" t="n"/>
      <c r="H95" s="22" t="n"/>
      <c r="I95" s="23" t="n"/>
      <c r="J95" s="22" t="n"/>
      <c r="K95" s="24" t="n"/>
      <c r="L95" s="24" t="n"/>
      <c r="M95" s="22" t="n"/>
      <c r="N95" s="22" t="n"/>
      <c r="O95" s="22" t="n"/>
      <c r="P95" s="28">
        <f>IF($A95="","",IF(COUNT($G95:$H95)=2,SUM($G95:$H95),""))</f>
        <v/>
      </c>
      <c r="Q95" s="28">
        <f>IF($A95="","",IF(COUNT($N95:$O95)=2,SUM($N95:$O95),""))</f>
        <v/>
      </c>
      <c r="R95" s="28">
        <f>IF($A95="","",IF(AND(ISNUMBER($Q95),ISNUMBER($M95)),$Q95-$M95,""))</f>
        <v/>
      </c>
      <c r="S95" s="28">
        <f>IF($A95="","",IF(AND(ISNUMBER($P95),COUNT($K95:$L95)=2),$P95*$K95*$L95,""))</f>
        <v/>
      </c>
      <c r="T95" s="28">
        <f>IF($A95="","",IF(AND(ISNUMBER($R95),ISNUMBER($S95)),$R95-$S95,""))</f>
        <v/>
      </c>
      <c r="U95" s="29">
        <f>IF(OR($A95="",NOT(ISNUMBER($P95)),NOT(ISNUMBER($T95)),$T95&lt;=0),"",IFERROR($P95/$T95,""))</f>
        <v/>
      </c>
      <c r="V95" s="28">
        <f>IF(OR($A95="",COUNT($G95:$O95)&lt;9,NOT(ISNUMBER($T95)),NOT(ISNUMBER(Parameter!$B$5)),Parameter!$B$5&lt;0),"",IFERROR(IF(Parameter!$B$5=0,$T95*$I95+$J95-$P95,$T95*(1-(1+Parameter!$B$5)^(-$I95))/Parameter!$B$5+$J95/(1+Parameter!$B$5)^$I95-$P95),""))</f>
        <v/>
      </c>
      <c r="W95" s="28">
        <f>IF(OR($A95="",COUNT($G95:$O95)&lt;9,NOT(ISNUMBER($T95))),"",$T95*$I95+$J95-$P95)</f>
        <v/>
      </c>
      <c r="X95" s="30">
        <f>IF(OR($A95="",NOT(ISNUMBER($W95)),NOT(ISNUMBER($P95)),$P95&lt;=0),"",IFERROR($W95/$P95,""))</f>
        <v/>
      </c>
      <c r="Y95" s="5">
        <f>IF($A95="","",IF(OR($B95="",$C95="",$D95="",$E95="",$F95="",COUNT($G95:$O95)&lt;9,NOT(ISNUMBER($P95)),$P95&lt;=0),"Eingaben prüfen",IF($F95="Zurückgestellt","Zurückgestellt",IF($F95&lt;&gt;"Geprüft","Manuell prüfen",IF(AND(ISNUMBER($U95),ISNUMBER($V95),$T95&gt;Parameter!$B$8,$U95&lt;=Parameter!$B$6,$V95&gt;=Parameter!$B$7),"Vorteilhaft nach Annahmen","Manuell prüfen")))))</f>
        <v/>
      </c>
    </row>
    <row r="96">
      <c r="A96" s="19" t="n"/>
      <c r="B96" s="19" t="n"/>
      <c r="C96" s="19" t="n"/>
      <c r="D96" s="20" t="n"/>
      <c r="E96" s="19" t="n"/>
      <c r="F96" s="21" t="n"/>
      <c r="G96" s="22" t="n"/>
      <c r="H96" s="22" t="n"/>
      <c r="I96" s="23" t="n"/>
      <c r="J96" s="22" t="n"/>
      <c r="K96" s="24" t="n"/>
      <c r="L96" s="24" t="n"/>
      <c r="M96" s="22" t="n"/>
      <c r="N96" s="22" t="n"/>
      <c r="O96" s="22" t="n"/>
      <c r="P96" s="25">
        <f>IF($A96="","",IF(COUNT($G96:$H96)=2,SUM($G96:$H96),""))</f>
        <v/>
      </c>
      <c r="Q96" s="25">
        <f>IF($A96="","",IF(COUNT($N96:$O96)=2,SUM($N96:$O96),""))</f>
        <v/>
      </c>
      <c r="R96" s="25">
        <f>IF($A96="","",IF(AND(ISNUMBER($Q96),ISNUMBER($M96)),$Q96-$M96,""))</f>
        <v/>
      </c>
      <c r="S96" s="25">
        <f>IF($A96="","",IF(AND(ISNUMBER($P96),COUNT($K96:$L96)=2),$P96*$K96*$L96,""))</f>
        <v/>
      </c>
      <c r="T96" s="25">
        <f>IF($A96="","",IF(AND(ISNUMBER($R96),ISNUMBER($S96)),$R96-$S96,""))</f>
        <v/>
      </c>
      <c r="U96" s="26">
        <f>IF(OR($A96="",NOT(ISNUMBER($P96)),NOT(ISNUMBER($T96)),$T96&lt;=0),"",IFERROR($P96/$T96,""))</f>
        <v/>
      </c>
      <c r="V96" s="25">
        <f>IF(OR($A96="",COUNT($G96:$O96)&lt;9,NOT(ISNUMBER($T96)),NOT(ISNUMBER(Parameter!$B$5)),Parameter!$B$5&lt;0),"",IFERROR(IF(Parameter!$B$5=0,$T96*$I96+$J96-$P96,$T96*(1-(1+Parameter!$B$5)^(-$I96))/Parameter!$B$5+$J96/(1+Parameter!$B$5)^$I96-$P96),""))</f>
        <v/>
      </c>
      <c r="W96" s="25">
        <f>IF(OR($A96="",COUNT($G96:$O96)&lt;9,NOT(ISNUMBER($T96))),"",$T96*$I96+$J96-$P96)</f>
        <v/>
      </c>
      <c r="X96" s="27">
        <f>IF(OR($A96="",NOT(ISNUMBER($W96)),NOT(ISNUMBER($P96)),$P96&lt;=0),"",IFERROR($W96/$P96,""))</f>
        <v/>
      </c>
      <c r="Y96" s="8">
        <f>IF($A96="","",IF(OR($B96="",$C96="",$D96="",$E96="",$F96="",COUNT($G96:$O96)&lt;9,NOT(ISNUMBER($P96)),$P96&lt;=0),"Eingaben prüfen",IF($F96="Zurückgestellt","Zurückgestellt",IF($F96&lt;&gt;"Geprüft","Manuell prüfen",IF(AND(ISNUMBER($U96),ISNUMBER($V96),$T96&gt;Parameter!$B$8,$U96&lt;=Parameter!$B$6,$V96&gt;=Parameter!$B$7),"Vorteilhaft nach Annahmen","Manuell prüfen")))))</f>
        <v/>
      </c>
    </row>
    <row r="97">
      <c r="A97" s="19" t="n"/>
      <c r="B97" s="19" t="n"/>
      <c r="C97" s="19" t="n"/>
      <c r="D97" s="20" t="n"/>
      <c r="E97" s="19" t="n"/>
      <c r="F97" s="21" t="n"/>
      <c r="G97" s="22" t="n"/>
      <c r="H97" s="22" t="n"/>
      <c r="I97" s="23" t="n"/>
      <c r="J97" s="22" t="n"/>
      <c r="K97" s="24" t="n"/>
      <c r="L97" s="24" t="n"/>
      <c r="M97" s="22" t="n"/>
      <c r="N97" s="22" t="n"/>
      <c r="O97" s="22" t="n"/>
      <c r="P97" s="28">
        <f>IF($A97="","",IF(COUNT($G97:$H97)=2,SUM($G97:$H97),""))</f>
        <v/>
      </c>
      <c r="Q97" s="28">
        <f>IF($A97="","",IF(COUNT($N97:$O97)=2,SUM($N97:$O97),""))</f>
        <v/>
      </c>
      <c r="R97" s="28">
        <f>IF($A97="","",IF(AND(ISNUMBER($Q97),ISNUMBER($M97)),$Q97-$M97,""))</f>
        <v/>
      </c>
      <c r="S97" s="28">
        <f>IF($A97="","",IF(AND(ISNUMBER($P97),COUNT($K97:$L97)=2),$P97*$K97*$L97,""))</f>
        <v/>
      </c>
      <c r="T97" s="28">
        <f>IF($A97="","",IF(AND(ISNUMBER($R97),ISNUMBER($S97)),$R97-$S97,""))</f>
        <v/>
      </c>
      <c r="U97" s="29">
        <f>IF(OR($A97="",NOT(ISNUMBER($P97)),NOT(ISNUMBER($T97)),$T97&lt;=0),"",IFERROR($P97/$T97,""))</f>
        <v/>
      </c>
      <c r="V97" s="28">
        <f>IF(OR($A97="",COUNT($G97:$O97)&lt;9,NOT(ISNUMBER($T97)),NOT(ISNUMBER(Parameter!$B$5)),Parameter!$B$5&lt;0),"",IFERROR(IF(Parameter!$B$5=0,$T97*$I97+$J97-$P97,$T97*(1-(1+Parameter!$B$5)^(-$I97))/Parameter!$B$5+$J97/(1+Parameter!$B$5)^$I97-$P97),""))</f>
        <v/>
      </c>
      <c r="W97" s="28">
        <f>IF(OR($A97="",COUNT($G97:$O97)&lt;9,NOT(ISNUMBER($T97))),"",$T97*$I97+$J97-$P97)</f>
        <v/>
      </c>
      <c r="X97" s="30">
        <f>IF(OR($A97="",NOT(ISNUMBER($W97)),NOT(ISNUMBER($P97)),$P97&lt;=0),"",IFERROR($W97/$P97,""))</f>
        <v/>
      </c>
      <c r="Y97" s="5">
        <f>IF($A97="","",IF(OR($B97="",$C97="",$D97="",$E97="",$F97="",COUNT($G97:$O97)&lt;9,NOT(ISNUMBER($P97)),$P97&lt;=0),"Eingaben prüfen",IF($F97="Zurückgestellt","Zurückgestellt",IF($F97&lt;&gt;"Geprüft","Manuell prüfen",IF(AND(ISNUMBER($U97),ISNUMBER($V97),$T97&gt;Parameter!$B$8,$U97&lt;=Parameter!$B$6,$V97&gt;=Parameter!$B$7),"Vorteilhaft nach Annahmen","Manuell prüfen")))))</f>
        <v/>
      </c>
    </row>
    <row r="98">
      <c r="A98" s="19" t="n"/>
      <c r="B98" s="19" t="n"/>
      <c r="C98" s="19" t="n"/>
      <c r="D98" s="20" t="n"/>
      <c r="E98" s="19" t="n"/>
      <c r="F98" s="21" t="n"/>
      <c r="G98" s="22" t="n"/>
      <c r="H98" s="22" t="n"/>
      <c r="I98" s="23" t="n"/>
      <c r="J98" s="22" t="n"/>
      <c r="K98" s="24" t="n"/>
      <c r="L98" s="24" t="n"/>
      <c r="M98" s="22" t="n"/>
      <c r="N98" s="22" t="n"/>
      <c r="O98" s="22" t="n"/>
      <c r="P98" s="25">
        <f>IF($A98="","",IF(COUNT($G98:$H98)=2,SUM($G98:$H98),""))</f>
        <v/>
      </c>
      <c r="Q98" s="25">
        <f>IF($A98="","",IF(COUNT($N98:$O98)=2,SUM($N98:$O98),""))</f>
        <v/>
      </c>
      <c r="R98" s="25">
        <f>IF($A98="","",IF(AND(ISNUMBER($Q98),ISNUMBER($M98)),$Q98-$M98,""))</f>
        <v/>
      </c>
      <c r="S98" s="25">
        <f>IF($A98="","",IF(AND(ISNUMBER($P98),COUNT($K98:$L98)=2),$P98*$K98*$L98,""))</f>
        <v/>
      </c>
      <c r="T98" s="25">
        <f>IF($A98="","",IF(AND(ISNUMBER($R98),ISNUMBER($S98)),$R98-$S98,""))</f>
        <v/>
      </c>
      <c r="U98" s="26">
        <f>IF(OR($A98="",NOT(ISNUMBER($P98)),NOT(ISNUMBER($T98)),$T98&lt;=0),"",IFERROR($P98/$T98,""))</f>
        <v/>
      </c>
      <c r="V98" s="25">
        <f>IF(OR($A98="",COUNT($G98:$O98)&lt;9,NOT(ISNUMBER($T98)),NOT(ISNUMBER(Parameter!$B$5)),Parameter!$B$5&lt;0),"",IFERROR(IF(Parameter!$B$5=0,$T98*$I98+$J98-$P98,$T98*(1-(1+Parameter!$B$5)^(-$I98))/Parameter!$B$5+$J98/(1+Parameter!$B$5)^$I98-$P98),""))</f>
        <v/>
      </c>
      <c r="W98" s="25">
        <f>IF(OR($A98="",COUNT($G98:$O98)&lt;9,NOT(ISNUMBER($T98))),"",$T98*$I98+$J98-$P98)</f>
        <v/>
      </c>
      <c r="X98" s="27">
        <f>IF(OR($A98="",NOT(ISNUMBER($W98)),NOT(ISNUMBER($P98)),$P98&lt;=0),"",IFERROR($W98/$P98,""))</f>
        <v/>
      </c>
      <c r="Y98" s="8">
        <f>IF($A98="","",IF(OR($B98="",$C98="",$D98="",$E98="",$F98="",COUNT($G98:$O98)&lt;9,NOT(ISNUMBER($P98)),$P98&lt;=0),"Eingaben prüfen",IF($F98="Zurückgestellt","Zurückgestellt",IF($F98&lt;&gt;"Geprüft","Manuell prüfen",IF(AND(ISNUMBER($U98),ISNUMBER($V98),$T98&gt;Parameter!$B$8,$U98&lt;=Parameter!$B$6,$V98&gt;=Parameter!$B$7),"Vorteilhaft nach Annahmen","Manuell prüfen")))))</f>
        <v/>
      </c>
    </row>
    <row r="99">
      <c r="A99" s="19" t="n"/>
      <c r="B99" s="19" t="n"/>
      <c r="C99" s="19" t="n"/>
      <c r="D99" s="20" t="n"/>
      <c r="E99" s="19" t="n"/>
      <c r="F99" s="21" t="n"/>
      <c r="G99" s="22" t="n"/>
      <c r="H99" s="22" t="n"/>
      <c r="I99" s="23" t="n"/>
      <c r="J99" s="22" t="n"/>
      <c r="K99" s="24" t="n"/>
      <c r="L99" s="24" t="n"/>
      <c r="M99" s="22" t="n"/>
      <c r="N99" s="22" t="n"/>
      <c r="O99" s="22" t="n"/>
      <c r="P99" s="28">
        <f>IF($A99="","",IF(COUNT($G99:$H99)=2,SUM($G99:$H99),""))</f>
        <v/>
      </c>
      <c r="Q99" s="28">
        <f>IF($A99="","",IF(COUNT($N99:$O99)=2,SUM($N99:$O99),""))</f>
        <v/>
      </c>
      <c r="R99" s="28">
        <f>IF($A99="","",IF(AND(ISNUMBER($Q99),ISNUMBER($M99)),$Q99-$M99,""))</f>
        <v/>
      </c>
      <c r="S99" s="28">
        <f>IF($A99="","",IF(AND(ISNUMBER($P99),COUNT($K99:$L99)=2),$P99*$K99*$L99,""))</f>
        <v/>
      </c>
      <c r="T99" s="28">
        <f>IF($A99="","",IF(AND(ISNUMBER($R99),ISNUMBER($S99)),$R99-$S99,""))</f>
        <v/>
      </c>
      <c r="U99" s="29">
        <f>IF(OR($A99="",NOT(ISNUMBER($P99)),NOT(ISNUMBER($T99)),$T99&lt;=0),"",IFERROR($P99/$T99,""))</f>
        <v/>
      </c>
      <c r="V99" s="28">
        <f>IF(OR($A99="",COUNT($G99:$O99)&lt;9,NOT(ISNUMBER($T99)),NOT(ISNUMBER(Parameter!$B$5)),Parameter!$B$5&lt;0),"",IFERROR(IF(Parameter!$B$5=0,$T99*$I99+$J99-$P99,$T99*(1-(1+Parameter!$B$5)^(-$I99))/Parameter!$B$5+$J99/(1+Parameter!$B$5)^$I99-$P99),""))</f>
        <v/>
      </c>
      <c r="W99" s="28">
        <f>IF(OR($A99="",COUNT($G99:$O99)&lt;9,NOT(ISNUMBER($T99))),"",$T99*$I99+$J99-$P99)</f>
        <v/>
      </c>
      <c r="X99" s="30">
        <f>IF(OR($A99="",NOT(ISNUMBER($W99)),NOT(ISNUMBER($P99)),$P99&lt;=0),"",IFERROR($W99/$P99,""))</f>
        <v/>
      </c>
      <c r="Y99" s="5">
        <f>IF($A99="","",IF(OR($B99="",$C99="",$D99="",$E99="",$F99="",COUNT($G99:$O99)&lt;9,NOT(ISNUMBER($P99)),$P99&lt;=0),"Eingaben prüfen",IF($F99="Zurückgestellt","Zurückgestellt",IF($F99&lt;&gt;"Geprüft","Manuell prüfen",IF(AND(ISNUMBER($U99),ISNUMBER($V99),$T99&gt;Parameter!$B$8,$U99&lt;=Parameter!$B$6,$V99&gt;=Parameter!$B$7),"Vorteilhaft nach Annahmen","Manuell prüfen")))))</f>
        <v/>
      </c>
    </row>
    <row r="100">
      <c r="A100" s="19" t="n"/>
      <c r="B100" s="19" t="n"/>
      <c r="C100" s="19" t="n"/>
      <c r="D100" s="20" t="n"/>
      <c r="E100" s="19" t="n"/>
      <c r="F100" s="21" t="n"/>
      <c r="G100" s="22" t="n"/>
      <c r="H100" s="22" t="n"/>
      <c r="I100" s="23" t="n"/>
      <c r="J100" s="22" t="n"/>
      <c r="K100" s="24" t="n"/>
      <c r="L100" s="24" t="n"/>
      <c r="M100" s="22" t="n"/>
      <c r="N100" s="22" t="n"/>
      <c r="O100" s="22" t="n"/>
      <c r="P100" s="25">
        <f>IF($A100="","",IF(COUNT($G100:$H100)=2,SUM($G100:$H100),""))</f>
        <v/>
      </c>
      <c r="Q100" s="25">
        <f>IF($A100="","",IF(COUNT($N100:$O100)=2,SUM($N100:$O100),""))</f>
        <v/>
      </c>
      <c r="R100" s="25">
        <f>IF($A100="","",IF(AND(ISNUMBER($Q100),ISNUMBER($M100)),$Q100-$M100,""))</f>
        <v/>
      </c>
      <c r="S100" s="25">
        <f>IF($A100="","",IF(AND(ISNUMBER($P100),COUNT($K100:$L100)=2),$P100*$K100*$L100,""))</f>
        <v/>
      </c>
      <c r="T100" s="25">
        <f>IF($A100="","",IF(AND(ISNUMBER($R100),ISNUMBER($S100)),$R100-$S100,""))</f>
        <v/>
      </c>
      <c r="U100" s="26">
        <f>IF(OR($A100="",NOT(ISNUMBER($P100)),NOT(ISNUMBER($T100)),$T100&lt;=0),"",IFERROR($P100/$T100,""))</f>
        <v/>
      </c>
      <c r="V100" s="25">
        <f>IF(OR($A100="",COUNT($G100:$O100)&lt;9,NOT(ISNUMBER($T100)),NOT(ISNUMBER(Parameter!$B$5)),Parameter!$B$5&lt;0),"",IFERROR(IF(Parameter!$B$5=0,$T100*$I100+$J100-$P100,$T100*(1-(1+Parameter!$B$5)^(-$I100))/Parameter!$B$5+$J100/(1+Parameter!$B$5)^$I100-$P100),""))</f>
        <v/>
      </c>
      <c r="W100" s="25">
        <f>IF(OR($A100="",COUNT($G100:$O100)&lt;9,NOT(ISNUMBER($T100))),"",$T100*$I100+$J100-$P100)</f>
        <v/>
      </c>
      <c r="X100" s="27">
        <f>IF(OR($A100="",NOT(ISNUMBER($W100)),NOT(ISNUMBER($P100)),$P100&lt;=0),"",IFERROR($W100/$P100,""))</f>
        <v/>
      </c>
      <c r="Y100" s="8">
        <f>IF($A100="","",IF(OR($B100="",$C100="",$D100="",$E100="",$F100="",COUNT($G100:$O100)&lt;9,NOT(ISNUMBER($P100)),$P100&lt;=0),"Eingaben prüfen",IF($F100="Zurückgestellt","Zurückgestellt",IF($F100&lt;&gt;"Geprüft","Manuell prüfen",IF(AND(ISNUMBER($U100),ISNUMBER($V100),$T100&gt;Parameter!$B$8,$U100&lt;=Parameter!$B$6,$V100&gt;=Parameter!$B$7),"Vorteilhaft nach Annahmen","Manuell prüfen")))))</f>
        <v/>
      </c>
    </row>
    <row r="101">
      <c r="A101" s="19" t="n"/>
      <c r="B101" s="19" t="n"/>
      <c r="C101" s="19" t="n"/>
      <c r="D101" s="20" t="n"/>
      <c r="E101" s="19" t="n"/>
      <c r="F101" s="21" t="n"/>
      <c r="G101" s="22" t="n"/>
      <c r="H101" s="22" t="n"/>
      <c r="I101" s="23" t="n"/>
      <c r="J101" s="22" t="n"/>
      <c r="K101" s="24" t="n"/>
      <c r="L101" s="24" t="n"/>
      <c r="M101" s="22" t="n"/>
      <c r="N101" s="22" t="n"/>
      <c r="O101" s="22" t="n"/>
      <c r="P101" s="28">
        <f>IF($A101="","",IF(COUNT($G101:$H101)=2,SUM($G101:$H101),""))</f>
        <v/>
      </c>
      <c r="Q101" s="28">
        <f>IF($A101="","",IF(COUNT($N101:$O101)=2,SUM($N101:$O101),""))</f>
        <v/>
      </c>
      <c r="R101" s="28">
        <f>IF($A101="","",IF(AND(ISNUMBER($Q101),ISNUMBER($M101)),$Q101-$M101,""))</f>
        <v/>
      </c>
      <c r="S101" s="28">
        <f>IF($A101="","",IF(AND(ISNUMBER($P101),COUNT($K101:$L101)=2),$P101*$K101*$L101,""))</f>
        <v/>
      </c>
      <c r="T101" s="28">
        <f>IF($A101="","",IF(AND(ISNUMBER($R101),ISNUMBER($S101)),$R101-$S101,""))</f>
        <v/>
      </c>
      <c r="U101" s="29">
        <f>IF(OR($A101="",NOT(ISNUMBER($P101)),NOT(ISNUMBER($T101)),$T101&lt;=0),"",IFERROR($P101/$T101,""))</f>
        <v/>
      </c>
      <c r="V101" s="28">
        <f>IF(OR($A101="",COUNT($G101:$O101)&lt;9,NOT(ISNUMBER($T101)),NOT(ISNUMBER(Parameter!$B$5)),Parameter!$B$5&lt;0),"",IFERROR(IF(Parameter!$B$5=0,$T101*$I101+$J101-$P101,$T101*(1-(1+Parameter!$B$5)^(-$I101))/Parameter!$B$5+$J101/(1+Parameter!$B$5)^$I101-$P101),""))</f>
        <v/>
      </c>
      <c r="W101" s="28">
        <f>IF(OR($A101="",COUNT($G101:$O101)&lt;9,NOT(ISNUMBER($T101))),"",$T101*$I101+$J101-$P101)</f>
        <v/>
      </c>
      <c r="X101" s="30">
        <f>IF(OR($A101="",NOT(ISNUMBER($W101)),NOT(ISNUMBER($P101)),$P101&lt;=0),"",IFERROR($W101/$P101,""))</f>
        <v/>
      </c>
      <c r="Y101" s="5">
        <f>IF($A101="","",IF(OR($B101="",$C101="",$D101="",$E101="",$F101="",COUNT($G101:$O101)&lt;9,NOT(ISNUMBER($P101)),$P101&lt;=0),"Eingaben prüfen",IF($F101="Zurückgestellt","Zurückgestellt",IF($F101&lt;&gt;"Geprüft","Manuell prüfen",IF(AND(ISNUMBER($U101),ISNUMBER($V101),$T101&gt;Parameter!$B$8,$U101&lt;=Parameter!$B$6,$V101&gt;=Parameter!$B$7),"Vorteilhaft nach Annahmen","Manuell prüfen")))))</f>
        <v/>
      </c>
    </row>
    <row r="102">
      <c r="A102" s="19" t="n"/>
      <c r="B102" s="19" t="n"/>
      <c r="C102" s="19" t="n"/>
      <c r="D102" s="20" t="n"/>
      <c r="E102" s="19" t="n"/>
      <c r="F102" s="21" t="n"/>
      <c r="G102" s="22" t="n"/>
      <c r="H102" s="22" t="n"/>
      <c r="I102" s="23" t="n"/>
      <c r="J102" s="22" t="n"/>
      <c r="K102" s="24" t="n"/>
      <c r="L102" s="24" t="n"/>
      <c r="M102" s="22" t="n"/>
      <c r="N102" s="22" t="n"/>
      <c r="O102" s="22" t="n"/>
      <c r="P102" s="25">
        <f>IF($A102="","",IF(COUNT($G102:$H102)=2,SUM($G102:$H102),""))</f>
        <v/>
      </c>
      <c r="Q102" s="25">
        <f>IF($A102="","",IF(COUNT($N102:$O102)=2,SUM($N102:$O102),""))</f>
        <v/>
      </c>
      <c r="R102" s="25">
        <f>IF($A102="","",IF(AND(ISNUMBER($Q102),ISNUMBER($M102)),$Q102-$M102,""))</f>
        <v/>
      </c>
      <c r="S102" s="25">
        <f>IF($A102="","",IF(AND(ISNUMBER($P102),COUNT($K102:$L102)=2),$P102*$K102*$L102,""))</f>
        <v/>
      </c>
      <c r="T102" s="25">
        <f>IF($A102="","",IF(AND(ISNUMBER($R102),ISNUMBER($S102)),$R102-$S102,""))</f>
        <v/>
      </c>
      <c r="U102" s="26">
        <f>IF(OR($A102="",NOT(ISNUMBER($P102)),NOT(ISNUMBER($T102)),$T102&lt;=0),"",IFERROR($P102/$T102,""))</f>
        <v/>
      </c>
      <c r="V102" s="25">
        <f>IF(OR($A102="",COUNT($G102:$O102)&lt;9,NOT(ISNUMBER($T102)),NOT(ISNUMBER(Parameter!$B$5)),Parameter!$B$5&lt;0),"",IFERROR(IF(Parameter!$B$5=0,$T102*$I102+$J102-$P102,$T102*(1-(1+Parameter!$B$5)^(-$I102))/Parameter!$B$5+$J102/(1+Parameter!$B$5)^$I102-$P102),""))</f>
        <v/>
      </c>
      <c r="W102" s="25">
        <f>IF(OR($A102="",COUNT($G102:$O102)&lt;9,NOT(ISNUMBER($T102))),"",$T102*$I102+$J102-$P102)</f>
        <v/>
      </c>
      <c r="X102" s="27">
        <f>IF(OR($A102="",NOT(ISNUMBER($W102)),NOT(ISNUMBER($P102)),$P102&lt;=0),"",IFERROR($W102/$P102,""))</f>
        <v/>
      </c>
      <c r="Y102" s="8">
        <f>IF($A102="","",IF(OR($B102="",$C102="",$D102="",$E102="",$F102="",COUNT($G102:$O102)&lt;9,NOT(ISNUMBER($P102)),$P102&lt;=0),"Eingaben prüfen",IF($F102="Zurückgestellt","Zurückgestellt",IF($F102&lt;&gt;"Geprüft","Manuell prüfen",IF(AND(ISNUMBER($U102),ISNUMBER($V102),$T102&gt;Parameter!$B$8,$U102&lt;=Parameter!$B$6,$V102&gt;=Parameter!$B$7),"Vorteilhaft nach Annahmen","Manuell prüfen")))))</f>
        <v/>
      </c>
    </row>
    <row r="103">
      <c r="A103" s="19" t="n"/>
      <c r="B103" s="19" t="n"/>
      <c r="C103" s="19" t="n"/>
      <c r="D103" s="20" t="n"/>
      <c r="E103" s="19" t="n"/>
      <c r="F103" s="21" t="n"/>
      <c r="G103" s="22" t="n"/>
      <c r="H103" s="22" t="n"/>
      <c r="I103" s="23" t="n"/>
      <c r="J103" s="22" t="n"/>
      <c r="K103" s="24" t="n"/>
      <c r="L103" s="24" t="n"/>
      <c r="M103" s="22" t="n"/>
      <c r="N103" s="22" t="n"/>
      <c r="O103" s="22" t="n"/>
      <c r="P103" s="28">
        <f>IF($A103="","",IF(COUNT($G103:$H103)=2,SUM($G103:$H103),""))</f>
        <v/>
      </c>
      <c r="Q103" s="28">
        <f>IF($A103="","",IF(COUNT($N103:$O103)=2,SUM($N103:$O103),""))</f>
        <v/>
      </c>
      <c r="R103" s="28">
        <f>IF($A103="","",IF(AND(ISNUMBER($Q103),ISNUMBER($M103)),$Q103-$M103,""))</f>
        <v/>
      </c>
      <c r="S103" s="28">
        <f>IF($A103="","",IF(AND(ISNUMBER($P103),COUNT($K103:$L103)=2),$P103*$K103*$L103,""))</f>
        <v/>
      </c>
      <c r="T103" s="28">
        <f>IF($A103="","",IF(AND(ISNUMBER($R103),ISNUMBER($S103)),$R103-$S103,""))</f>
        <v/>
      </c>
      <c r="U103" s="29">
        <f>IF(OR($A103="",NOT(ISNUMBER($P103)),NOT(ISNUMBER($T103)),$T103&lt;=0),"",IFERROR($P103/$T103,""))</f>
        <v/>
      </c>
      <c r="V103" s="28">
        <f>IF(OR($A103="",COUNT($G103:$O103)&lt;9,NOT(ISNUMBER($T103)),NOT(ISNUMBER(Parameter!$B$5)),Parameter!$B$5&lt;0),"",IFERROR(IF(Parameter!$B$5=0,$T103*$I103+$J103-$P103,$T103*(1-(1+Parameter!$B$5)^(-$I103))/Parameter!$B$5+$J103/(1+Parameter!$B$5)^$I103-$P103),""))</f>
        <v/>
      </c>
      <c r="W103" s="28">
        <f>IF(OR($A103="",COUNT($G103:$O103)&lt;9,NOT(ISNUMBER($T103))),"",$T103*$I103+$J103-$P103)</f>
        <v/>
      </c>
      <c r="X103" s="30">
        <f>IF(OR($A103="",NOT(ISNUMBER($W103)),NOT(ISNUMBER($P103)),$P103&lt;=0),"",IFERROR($W103/$P103,""))</f>
        <v/>
      </c>
      <c r="Y103" s="5">
        <f>IF($A103="","",IF(OR($B103="",$C103="",$D103="",$E103="",$F103="",COUNT($G103:$O103)&lt;9,NOT(ISNUMBER($P103)),$P103&lt;=0),"Eingaben prüfen",IF($F103="Zurückgestellt","Zurückgestellt",IF($F103&lt;&gt;"Geprüft","Manuell prüfen",IF(AND(ISNUMBER($U103),ISNUMBER($V103),$T103&gt;Parameter!$B$8,$U103&lt;=Parameter!$B$6,$V103&gt;=Parameter!$B$7),"Vorteilhaft nach Annahmen","Manuell prüfen")))))</f>
        <v/>
      </c>
    </row>
    <row r="104">
      <c r="A104" s="19" t="n"/>
      <c r="B104" s="19" t="n"/>
      <c r="C104" s="19" t="n"/>
      <c r="D104" s="20" t="n"/>
      <c r="E104" s="19" t="n"/>
      <c r="F104" s="21" t="n"/>
      <c r="G104" s="22" t="n"/>
      <c r="H104" s="22" t="n"/>
      <c r="I104" s="23" t="n"/>
      <c r="J104" s="22" t="n"/>
      <c r="K104" s="24" t="n"/>
      <c r="L104" s="24" t="n"/>
      <c r="M104" s="22" t="n"/>
      <c r="N104" s="22" t="n"/>
      <c r="O104" s="22" t="n"/>
      <c r="P104" s="25">
        <f>IF($A104="","",IF(COUNT($G104:$H104)=2,SUM($G104:$H104),""))</f>
        <v/>
      </c>
      <c r="Q104" s="25">
        <f>IF($A104="","",IF(COUNT($N104:$O104)=2,SUM($N104:$O104),""))</f>
        <v/>
      </c>
      <c r="R104" s="25">
        <f>IF($A104="","",IF(AND(ISNUMBER($Q104),ISNUMBER($M104)),$Q104-$M104,""))</f>
        <v/>
      </c>
      <c r="S104" s="25">
        <f>IF($A104="","",IF(AND(ISNUMBER($P104),COUNT($K104:$L104)=2),$P104*$K104*$L104,""))</f>
        <v/>
      </c>
      <c r="T104" s="25">
        <f>IF($A104="","",IF(AND(ISNUMBER($R104),ISNUMBER($S104)),$R104-$S104,""))</f>
        <v/>
      </c>
      <c r="U104" s="26">
        <f>IF(OR($A104="",NOT(ISNUMBER($P104)),NOT(ISNUMBER($T104)),$T104&lt;=0),"",IFERROR($P104/$T104,""))</f>
        <v/>
      </c>
      <c r="V104" s="25">
        <f>IF(OR($A104="",COUNT($G104:$O104)&lt;9,NOT(ISNUMBER($T104)),NOT(ISNUMBER(Parameter!$B$5)),Parameter!$B$5&lt;0),"",IFERROR(IF(Parameter!$B$5=0,$T104*$I104+$J104-$P104,$T104*(1-(1+Parameter!$B$5)^(-$I104))/Parameter!$B$5+$J104/(1+Parameter!$B$5)^$I104-$P104),""))</f>
        <v/>
      </c>
      <c r="W104" s="25">
        <f>IF(OR($A104="",COUNT($G104:$O104)&lt;9,NOT(ISNUMBER($T104))),"",$T104*$I104+$J104-$P104)</f>
        <v/>
      </c>
      <c r="X104" s="27">
        <f>IF(OR($A104="",NOT(ISNUMBER($W104)),NOT(ISNUMBER($P104)),$P104&lt;=0),"",IFERROR($W104/$P104,""))</f>
        <v/>
      </c>
      <c r="Y104" s="8">
        <f>IF($A104="","",IF(OR($B104="",$C104="",$D104="",$E104="",$F104="",COUNT($G104:$O104)&lt;9,NOT(ISNUMBER($P104)),$P104&lt;=0),"Eingaben prüfen",IF($F104="Zurückgestellt","Zurückgestellt",IF($F104&lt;&gt;"Geprüft","Manuell prüfen",IF(AND(ISNUMBER($U104),ISNUMBER($V104),$T104&gt;Parameter!$B$8,$U104&lt;=Parameter!$B$6,$V104&gt;=Parameter!$B$7),"Vorteilhaft nach Annahmen","Manuell prüfen")))))</f>
        <v/>
      </c>
    </row>
    <row r="105">
      <c r="A105" s="19" t="n"/>
      <c r="B105" s="19" t="n"/>
      <c r="C105" s="19" t="n"/>
      <c r="D105" s="20" t="n"/>
      <c r="E105" s="19" t="n"/>
      <c r="F105" s="21" t="n"/>
      <c r="G105" s="22" t="n"/>
      <c r="H105" s="22" t="n"/>
      <c r="I105" s="23" t="n"/>
      <c r="J105" s="22" t="n"/>
      <c r="K105" s="24" t="n"/>
      <c r="L105" s="24" t="n"/>
      <c r="M105" s="22" t="n"/>
      <c r="N105" s="22" t="n"/>
      <c r="O105" s="22" t="n"/>
      <c r="P105" s="28">
        <f>IF($A105="","",IF(COUNT($G105:$H105)=2,SUM($G105:$H105),""))</f>
        <v/>
      </c>
      <c r="Q105" s="28">
        <f>IF($A105="","",IF(COUNT($N105:$O105)=2,SUM($N105:$O105),""))</f>
        <v/>
      </c>
      <c r="R105" s="28">
        <f>IF($A105="","",IF(AND(ISNUMBER($Q105),ISNUMBER($M105)),$Q105-$M105,""))</f>
        <v/>
      </c>
      <c r="S105" s="28">
        <f>IF($A105="","",IF(AND(ISNUMBER($P105),COUNT($K105:$L105)=2),$P105*$K105*$L105,""))</f>
        <v/>
      </c>
      <c r="T105" s="28">
        <f>IF($A105="","",IF(AND(ISNUMBER($R105),ISNUMBER($S105)),$R105-$S105,""))</f>
        <v/>
      </c>
      <c r="U105" s="29">
        <f>IF(OR($A105="",NOT(ISNUMBER($P105)),NOT(ISNUMBER($T105)),$T105&lt;=0),"",IFERROR($P105/$T105,""))</f>
        <v/>
      </c>
      <c r="V105" s="28">
        <f>IF(OR($A105="",COUNT($G105:$O105)&lt;9,NOT(ISNUMBER($T105)),NOT(ISNUMBER(Parameter!$B$5)),Parameter!$B$5&lt;0),"",IFERROR(IF(Parameter!$B$5=0,$T105*$I105+$J105-$P105,$T105*(1-(1+Parameter!$B$5)^(-$I105))/Parameter!$B$5+$J105/(1+Parameter!$B$5)^$I105-$P105),""))</f>
        <v/>
      </c>
      <c r="W105" s="28">
        <f>IF(OR($A105="",COUNT($G105:$O105)&lt;9,NOT(ISNUMBER($T105))),"",$T105*$I105+$J105-$P105)</f>
        <v/>
      </c>
      <c r="X105" s="30">
        <f>IF(OR($A105="",NOT(ISNUMBER($W105)),NOT(ISNUMBER($P105)),$P105&lt;=0),"",IFERROR($W105/$P105,""))</f>
        <v/>
      </c>
      <c r="Y105" s="5">
        <f>IF($A105="","",IF(OR($B105="",$C105="",$D105="",$E105="",$F105="",COUNT($G105:$O105)&lt;9,NOT(ISNUMBER($P105)),$P105&lt;=0),"Eingaben prüfen",IF($F105="Zurückgestellt","Zurückgestellt",IF($F105&lt;&gt;"Geprüft","Manuell prüfen",IF(AND(ISNUMBER($U105),ISNUMBER($V105),$T105&gt;Parameter!$B$8,$U105&lt;=Parameter!$B$6,$V105&gt;=Parameter!$B$7),"Vorteilhaft nach Annahmen","Manuell prüfen")))))</f>
        <v/>
      </c>
    </row>
  </sheetData>
  <autoFilter ref="A5:Y105"/>
  <mergeCells count="1">
    <mergeCell ref="A1:Y1"/>
  </mergeCells>
  <conditionalFormatting sqref="A6:O105">
    <cfRule type="expression" priority="1" dxfId="2">
      <formula>AND($A6&lt;&gt;"",OR($B6="",$C6="",$D6="",$E6="",$F6="",COUNT($G6:$O6)&lt;9))</formula>
    </cfRule>
  </conditionalFormatting>
  <conditionalFormatting sqref="V6:V105">
    <cfRule type="expression" priority="2" dxfId="2">
      <formula>AND($A6&lt;&gt;"",ISNUMBER($V6),$V6&lt;0)</formula>
    </cfRule>
  </conditionalFormatting>
  <conditionalFormatting sqref="Y6:Y105">
    <cfRule type="expression" priority="3" dxfId="0">
      <formula>$Y6="Vorteilhaft nach Annahmen"</formula>
    </cfRule>
    <cfRule type="expression" priority="4" dxfId="1">
      <formula>OR($Y6="Manuell prüfen",$Y6="Eingaben prüfen")</formula>
    </cfRule>
    <cfRule type="expression" priority="5" dxfId="3">
      <formula>$Y6="Zurückgestellt"</formula>
    </cfRule>
  </conditionalFormatting>
  <dataValidations count="5">
    <dataValidation sqref="F6:F105" showDropDown="0" showInputMessage="1" showErrorMessage="1" allowBlank="0" errorTitle="Ungültiger Status" error="Bitte einen der sichtbaren stabilen Statuswerte wählen." promptTitle="Bearbeitungsstatus" prompt="Entwurf, Geprüft oder Zurückgestellt" type="list">
      <formula1>"Entwurf,Geprüft,Zurückgestellt"</formula1>
    </dataValidation>
    <dataValidation sqref="D6:D105" showDropDown="0" showInputMessage="1" showErrorMessage="1" allowBlank="0" errorTitle="Datum prüfen" error="Zulässig sind Datumswerte vom 01.01.2021 bis 31.12.2031." promptTitle="Bewertungsdatum" prompt="Bitte ein plausibles Bewertungsdatum eingeben." type="date" operator="between">
      <formula1>DATE(2021,1,1)</formula1>
      <formula2>DATE(2031,12,31)</formula2>
    </dataValidation>
    <dataValidation sqref="G6:H105 J6:J105 M6:O105" showDropDown="0" showInputMessage="1" showErrorMessage="1" allowBlank="0" errorTitle="Wert prüfen" error="Bitte einen nicht negativen Zahlenwert eingeben." promptTitle="Planwert" prompt="Nicht negative Beträge in Euro eingeben." type="decimal" operator="between">
      <formula1>0</formula1>
      <formula2>100000000</formula2>
    </dataValidation>
    <dataValidation sqref="I6:I105" showDropDown="0" showInputMessage="1" showErrorMessage="1" allowBlank="0" errorTitle="Nutzungsdauer prüfen" error="Bitte eine ganze Zahl zwischen 1 und 30 Jahren eingeben." promptTitle="Nutzungsdauer" prompt="Geplante Nutzungsdauer in ganzen Jahren." type="whole" operator="between">
      <formula1>1</formula1>
      <formula2>30</formula2>
    </dataValidation>
    <dataValidation sqref="K6:L105" showDropDown="0" showInputMessage="1" showErrorMessage="1" allowBlank="0" errorTitle="Prozentwert prüfen" error="Bitte einen Wert zwischen 0 % und 100 % eingeben." promptTitle="Prozentwert" prompt="Beispiel: 60 % als 60 % oder 0,60 eingeben." type="decimal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B9C9BF"/>
    <outlinePr summaryBelow="1" summaryRight="1"/>
    <pageSetUpPr/>
  </sheetPr>
  <dimension ref="A1:H14"/>
  <sheetViews>
    <sheetView showGridLines="0" zoomScale="9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9" customWidth="1" min="2" max="2"/>
    <col width="14" customWidth="1" min="3" max="3"/>
    <col width="58" customWidth="1" min="4" max="4"/>
    <col width="3" customWidth="1" min="5" max="5"/>
    <col width="22" customWidth="1" min="6" max="6"/>
    <col width="48" customWidth="1" min="7" max="7"/>
    <col width="3" customWidth="1" min="8" max="8"/>
  </cols>
  <sheetData>
    <row r="1" ht="28" customHeight="1">
      <c r="A1" s="1" t="inlineStr">
        <is>
          <t>Parameter und stabile Statuswerte</t>
        </is>
      </c>
    </row>
    <row r="2">
      <c r="A2" s="3" t="inlineStr">
        <is>
          <t>Grün markierte Werte sind veränderbare Planannahmen für die rechnerische Orientierung.</t>
        </is>
      </c>
    </row>
    <row r="3"/>
    <row r="4">
      <c r="A4" s="4" t="inlineStr">
        <is>
          <t>Parameter</t>
        </is>
      </c>
      <c r="B4" s="4" t="inlineStr">
        <is>
          <t>Wert</t>
        </is>
      </c>
      <c r="C4" s="4" t="inlineStr">
        <is>
          <t>Einheit</t>
        </is>
      </c>
      <c r="D4" s="4" t="inlineStr">
        <is>
          <t>Verwendung</t>
        </is>
      </c>
      <c r="F4" s="4" t="inlineStr">
        <is>
          <t>Stabile Statuswerte</t>
        </is>
      </c>
      <c r="G4" s="4" t="inlineStr">
        <is>
          <t>Bedeutung</t>
        </is>
      </c>
    </row>
    <row r="5">
      <c r="A5" s="31" t="inlineStr">
        <is>
          <t>Kalkulationszins p.a.</t>
        </is>
      </c>
      <c r="B5" s="24" t="n">
        <v>0.06</v>
      </c>
      <c r="C5" s="31" t="inlineStr">
        <is>
          <t>%</t>
        </is>
      </c>
      <c r="D5" s="31" t="inlineStr">
        <is>
          <t>Abzinsung der Nettozuflüsse und des Restwerts</t>
        </is>
      </c>
      <c r="F5" s="31" t="inlineStr">
        <is>
          <t>Entwurf</t>
        </is>
      </c>
      <c r="G5" s="31" t="inlineStr">
        <is>
          <t>Noch nicht abschließend geprüft</t>
        </is>
      </c>
    </row>
    <row r="6">
      <c r="A6" s="32" t="inlineStr">
        <is>
          <t>Maximale Amortisationsdauer</t>
        </is>
      </c>
      <c r="B6" s="33" t="n">
        <v>4</v>
      </c>
      <c r="C6" s="32" t="inlineStr">
        <is>
          <t>Jahre</t>
        </is>
      </c>
      <c r="D6" s="32" t="inlineStr">
        <is>
          <t>Grenzwert für „Vorteilhaft nach Annahmen“</t>
        </is>
      </c>
      <c r="F6" s="32" t="inlineStr">
        <is>
          <t>Geprüft</t>
        </is>
      </c>
      <c r="G6" s="32" t="inlineStr">
        <is>
          <t>Für die rechnerische Entscheidung berücksichtigt</t>
        </is>
      </c>
    </row>
    <row r="7">
      <c r="A7" s="31" t="inlineStr">
        <is>
          <t>Mindest-Kapitalwert</t>
        </is>
      </c>
      <c r="B7" s="22" t="n">
        <v>0</v>
      </c>
      <c r="C7" s="31" t="inlineStr">
        <is>
          <t>€</t>
        </is>
      </c>
      <c r="D7" s="31" t="inlineStr">
        <is>
          <t>Grenzwert für „Vorteilhaft nach Annahmen“</t>
        </is>
      </c>
      <c r="F7" s="31" t="inlineStr">
        <is>
          <t>Zurückgestellt</t>
        </is>
      </c>
      <c r="G7" s="31" t="inlineStr">
        <is>
          <t>Nicht weiterverfolgt, bis eine manuelle Prüfung erfolgt</t>
        </is>
      </c>
    </row>
    <row r="8">
      <c r="A8" s="32" t="inlineStr">
        <is>
          <t>Mindest-Nettozufluss p.a.</t>
        </is>
      </c>
      <c r="B8" s="22" t="n">
        <v>0</v>
      </c>
      <c r="C8" s="32" t="inlineStr">
        <is>
          <t>€</t>
        </is>
      </c>
      <c r="D8" s="32" t="inlineStr">
        <is>
          <t>Muss für „Vorteilhaft nach Annahmen“ überschritten werden</t>
        </is>
      </c>
    </row>
    <row r="9"/>
    <row r="10"/>
    <row r="11">
      <c r="A11" s="34" t="inlineStr">
        <is>
          <t>Hinweise zur Auswertung</t>
        </is>
      </c>
    </row>
    <row r="12" ht="42" customHeight="1">
      <c r="A12" s="35" t="inlineStr">
        <is>
          <t>Prüfergebnis</t>
        </is>
      </c>
      <c r="B12" s="32" t="n"/>
      <c r="C12" s="32" t="n"/>
      <c r="D12" s="32" t="inlineStr">
        <is>
          <t>Das Ergebnis ist eine rechnerische Orientierung; eine manuelle Freigabe bleibt erforderlich.</t>
        </is>
      </c>
    </row>
    <row r="13" ht="42" customHeight="1">
      <c r="A13" s="36" t="inlineStr">
        <is>
          <t>Finanzierungskosten</t>
        </is>
      </c>
      <c r="B13" s="31" t="n"/>
      <c r="C13" s="31" t="n"/>
      <c r="D13" s="31" t="inlineStr">
        <is>
          <t>Vereinfachte Berechnung aus Investitionssumme, Finanzierungsanteil und Zinssatz; Tilgung und Gebühren sind nicht separat modelliert.</t>
        </is>
      </c>
    </row>
    <row r="14" ht="42" customHeight="1">
      <c r="A14" s="35" t="inlineStr">
        <is>
          <t>Planannahmen</t>
        </is>
      </c>
      <c r="B14" s="32" t="n"/>
      <c r="C14" s="32" t="n"/>
      <c r="D14" s="32" t="inlineStr">
        <is>
          <t>Kalkulationszins, Grenzwerte, Kosten und Einsparungen sind sichtbare, veränderbare Annahmen.</t>
        </is>
      </c>
    </row>
  </sheetData>
  <mergeCells count="1">
    <mergeCell ref="A1:H1"/>
  </mergeCells>
  <conditionalFormatting sqref="B5:B8">
    <cfRule type="expression" priority="1" dxfId="1">
      <formula>OR(NOT(ISNUMBER(B5)),B5="")</formula>
    </cfRule>
  </conditionalFormatting>
  <dataValidations count="4">
    <dataValidation sqref="B5" showDropDown="0" showInputMessage="0" showErrorMessage="1" allowBlank="0" errorTitle="Kalkulationszins prüfen" error="Bitte einen Wert zwischen 0 % und 100 % eingeben." type="decimal" operator="between">
      <formula1>0</formula1>
      <formula2>1</formula2>
    </dataValidation>
    <dataValidation sqref="B6" showDropDown="0" showInputMessage="0" showErrorMessage="1" allowBlank="0" errorTitle="Grenzwert prüfen" error="Die maximale Amortisationsdauer muss größer als null sein." type="decimal" operator="greaterThan">
      <formula1>0</formula1>
    </dataValidation>
    <dataValidation sqref="B7" showDropDown="0" showInputMessage="0" showErrorMessage="1" allowBlank="0" errorTitle="Kapitalwert prüfen" error="Bitte einen gültigen Eurobetrag eingeben." type="decimal" operator="between">
      <formula1>-100000000</formula1>
      <formula2>100000000</formula2>
    </dataValidation>
    <dataValidation sqref="B8" showDropDown="0" showInputMessage="0" showErrorMessage="1" allowBlank="0" errorTitle="Nettozufluss prüfen" error="Bitte einen nicht negativen Mindestwert eingeben." type="decimal" operator="greaterThanOrEqual">
      <formula1>0</formula1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 betriebliche Arbeitsmappe</dc:creator>
  <dc:title xmlns:dc="http://purl.org/dc/elements/1.1/">Investitionsrechnung Reinigungsmaschine Excel</dc:title>
  <dc:description xmlns:dc="http://purl.org/dc/elements/1.1/">Rechnerische Orientierung zu Anschaffung, Finanzierung, Betriebskosten und erwarteten Einsparungen fiktiver Reinigungsmaschinen.</dc:description>
  <dc:subject xmlns:dc="http://purl.org/dc/elements/1.1/">Vergleich fiktiver Investitionsoptionen für Reinigungsmaschinen</dc:subject>
  <dcterms:created xmlns:dcterms="http://purl.org/dc/terms/" xmlns:xsi="http://www.w3.org/2001/XMLSchema-instance" xsi:type="dcterms:W3CDTF">2026-09-10T00:22:23Z</dcterms:created>
  <dcterms:modified xmlns:dcterms="http://purl.org/dc/terms/" xmlns:xsi="http://www.w3.org/2001/XMLSchema-instance" xsi:type="dcterms:W3CDTF">2026-09-10T00:22:23+00:00Z</dcterms:modified>
</cp:coreProperties>
</file>