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Anfrag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'Anfragen'!$A$3:$N$103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.##0,00 [$€-407]"/>
    <numFmt numFmtId="165" formatCode="DD.MM.YYYY"/>
    <numFmt numFmtId="166" formatCode="#.##0,00 &quot;m²&quot;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 Display"/>
      <b val="1"/>
      <color rgb="0012372A"/>
      <sz val="15"/>
    </font>
    <font>
      <name val="Aptos"/>
      <color rgb="0020332A"/>
      <sz val="10"/>
    </font>
    <font>
      <name val="Aptos"/>
      <i val="1"/>
      <color rgb="004C6257"/>
      <sz val="9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2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9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9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color rgb="00FFFFFF"/>
        <sz val="10"/>
      </font>
      <fill>
        <patternFill patternType="solid">
          <fgColor rgb="00B56A2D"/>
        </patternFill>
      </fill>
    </dxf>
    <dxf>
      <font>
        <name val="Aptos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Anfragen nach Status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'Übersicht'!B9</f>
            </strRef>
          </tx>
          <spPr>
            <a:ln xmlns:a="http://schemas.openxmlformats.org/drawingml/2006/main">
              <a:prstDash val="solid"/>
            </a:ln>
          </spPr>
          <cat>
            <numRef>
              <f>'Übersicht'!$A$10:$A$15</f>
            </numRef>
          </cat>
          <val>
            <numRef>
              <f>'Übersicht'!$B$10:$B$15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8</row>
      <rowOff>0</rowOff>
    </from>
    <ext cx="41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3" customWidth="1" min="3" max="3"/>
    <col width="27" customWidth="1" min="4" max="4"/>
    <col width="18" customWidth="1" min="5" max="5"/>
    <col width="3" customWidth="1" min="6" max="6"/>
    <col width="14" customWidth="1" min="7" max="7"/>
    <col width="14" customWidth="1" min="8" max="8"/>
  </cols>
  <sheetData>
    <row r="1" ht="28" customHeight="1">
      <c r="A1" s="1" t="inlineStr">
        <is>
          <t>Kundenanfragen-Pipeline – Übersicht</t>
        </is>
      </c>
    </row>
    <row r="2"/>
    <row r="3" ht="34" customHeight="1">
      <c r="A3" s="2" t="inlineStr">
        <is>
          <t>Offene Anfragen</t>
        </is>
      </c>
      <c r="B3" s="3">
        <f>IFERROR(COUNTIFS(Anfragen!$H$4:$H$103,"&lt;&gt;",Anfragen!$H$4:$H$103,"&lt;&gt;Gewonnen",Anfragen!$H$4:$H$103,"&lt;&gt;Abgesagt"),0)</f>
        <v/>
      </c>
      <c r="D3" s="2" t="inlineStr">
        <is>
          <t>Neue Anfragen im Zeitraum</t>
        </is>
      </c>
      <c r="E3" s="3">
        <f>IFERROR(COUNTIFS(Anfragen!$B$4:$B$103,"&gt;="&amp;TODAY()-Parameter!$F$5,Anfragen!$B$4:$B$103,"&lt;="&amp;TODAY()),0)</f>
        <v/>
      </c>
    </row>
    <row r="4" ht="34" customHeight="1">
      <c r="A4" s="2" t="inlineStr">
        <is>
          <t>Überfällige Aktionen</t>
        </is>
      </c>
      <c r="B4" s="3">
        <f>IFERROR(COUNTIFS(Anfragen!$I$4:$I$103,"&gt;0",Anfragen!$I$4:$I$103,"&lt;"&amp;TODAY(),Anfragen!$H$4:$H$103,"&lt;&gt;Gewonnen",Anfragen!$H$4:$H$103,"&lt;&gt;Abgesagt"),0)</f>
        <v/>
      </c>
      <c r="D4" s="2" t="inlineStr">
        <is>
          <t>Gewonnen</t>
        </is>
      </c>
      <c r="E4" s="3">
        <f>IFERROR(COUNTIF(Anfragen!$H$4:$H$103,"Gewonnen"),0)</f>
        <v/>
      </c>
    </row>
    <row r="5" ht="34" customHeight="1">
      <c r="A5" s="2" t="inlineStr">
        <is>
          <t>Angebote offen</t>
        </is>
      </c>
      <c r="B5" s="3">
        <f>IFERROR(COUNTIF(Anfragen!$H$4:$H$103,"Angebot offen"),0)</f>
        <v/>
      </c>
      <c r="D5" s="2" t="inlineStr">
        <is>
          <t>Neu über Grenzwert</t>
        </is>
      </c>
      <c r="E5" s="3">
        <f>IFERROR(COUNTIFS(Anfragen!$H$4:$H$103,"Neu",Anfragen!$M$4:$M$103,"&gt;"&amp;Parameter!$F$4),0)</f>
        <v/>
      </c>
    </row>
    <row r="6" ht="34" customHeight="1">
      <c r="A6" s="2" t="inlineStr">
        <is>
          <t>Gewichtetes Volumen</t>
        </is>
      </c>
      <c r="B6" s="4">
        <f>IFERROR(SUMIFS(Anfragen!$L$4:$L$103,Anfragen!$H$4:$H$103,"&lt;&gt;Gewonnen",Anfragen!$H$4:$H$103,"&lt;&gt;Abgesagt"),0)</f>
        <v/>
      </c>
      <c r="D6" s="2" t="inlineStr">
        <is>
          <t>Offenes Schätzvolumen</t>
        </is>
      </c>
      <c r="E6" s="4">
        <f>IFERROR(SUMIFS(Anfragen!$J$4:$J$103,Anfragen!$H$4:$H$103,"&lt;&gt;Gewonnen",Anfragen!$H$4:$H$103,"&lt;&gt;Abgesagt"),0)</f>
        <v/>
      </c>
    </row>
    <row r="7"/>
    <row r="8"/>
    <row r="9">
      <c r="A9" s="5" t="inlineStr">
        <is>
          <t>Status</t>
        </is>
      </c>
      <c r="B9" s="5" t="inlineStr">
        <is>
          <t>Anzahl</t>
        </is>
      </c>
      <c r="C9" s="5" t="inlineStr">
        <is>
          <t>Gewichtet</t>
        </is>
      </c>
    </row>
    <row r="10">
      <c r="A10" s="6">
        <f>Parameter!$A$4</f>
        <v/>
      </c>
      <c r="B10" s="7">
        <f>IFERROR(COUNTIF(Anfragen!$H$4:$H$103,$A10),0)</f>
        <v/>
      </c>
      <c r="C10" s="8">
        <f>IFERROR(SUMIF(Anfragen!$H$4:$H$103,$A10,Anfragen!$L$4:$L$103),0)</f>
        <v/>
      </c>
    </row>
    <row r="11">
      <c r="A11" s="9">
        <f>Parameter!$A$5</f>
        <v/>
      </c>
      <c r="B11" s="10">
        <f>IFERROR(COUNTIF(Anfragen!$H$4:$H$103,$A11),0)</f>
        <v/>
      </c>
      <c r="C11" s="11">
        <f>IFERROR(SUMIF(Anfragen!$H$4:$H$103,$A11,Anfragen!$L$4:$L$103),0)</f>
        <v/>
      </c>
    </row>
    <row r="12">
      <c r="A12" s="6">
        <f>Parameter!$A$6</f>
        <v/>
      </c>
      <c r="B12" s="7">
        <f>IFERROR(COUNTIF(Anfragen!$H$4:$H$103,$A12),0)</f>
        <v/>
      </c>
      <c r="C12" s="8">
        <f>IFERROR(SUMIF(Anfragen!$H$4:$H$103,$A12,Anfragen!$L$4:$L$103),0)</f>
        <v/>
      </c>
    </row>
    <row r="13">
      <c r="A13" s="9">
        <f>Parameter!$A$7</f>
        <v/>
      </c>
      <c r="B13" s="10">
        <f>IFERROR(COUNTIF(Anfragen!$H$4:$H$103,$A13),0)</f>
        <v/>
      </c>
      <c r="C13" s="11">
        <f>IFERROR(SUMIF(Anfragen!$H$4:$H$103,$A13,Anfragen!$L$4:$L$103),0)</f>
        <v/>
      </c>
    </row>
    <row r="14">
      <c r="A14" s="6">
        <f>Parameter!$A$8</f>
        <v/>
      </c>
      <c r="B14" s="7">
        <f>IFERROR(COUNTIF(Anfragen!$H$4:$H$103,$A14),0)</f>
        <v/>
      </c>
      <c r="C14" s="8">
        <f>IFERROR(SUMIF(Anfragen!$H$4:$H$103,$A14,Anfragen!$L$4:$L$103),0)</f>
        <v/>
      </c>
    </row>
    <row r="15">
      <c r="A15" s="9">
        <f>Parameter!$A$9</f>
        <v/>
      </c>
      <c r="B15" s="10">
        <f>IFERROR(COUNTIF(Anfragen!$H$4:$H$103,$A15),0)</f>
        <v/>
      </c>
      <c r="C15" s="11">
        <f>IFERROR(SUMIF(Anfragen!$H$4:$H$103,$A15,Anfragen!$L$4:$L$103),0)</f>
        <v/>
      </c>
    </row>
  </sheetData>
  <mergeCells count="1">
    <mergeCell ref="A1:H1"/>
  </mergeCells>
  <conditionalFormatting sqref="B4">
    <cfRule type="expression" priority="1" dxfId="0">
      <formula>B4&gt;0</formula>
    </cfRule>
  </conditionalFormatting>
  <conditionalFormatting sqref="E4">
    <cfRule type="expression" priority="2" dxfId="1">
      <formula>E4&gt;0</formula>
    </cfRule>
  </conditionalFormatting>
  <conditionalFormatting sqref="E5">
    <cfRule type="expression" priority="3" dxfId="0">
      <formula>E5&gt;0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7" customWidth="1" min="3" max="3"/>
    <col width="24" customWidth="1" min="4" max="4"/>
    <col width="15" customWidth="1" min="5" max="5"/>
    <col width="18" customWidth="1" min="6" max="6"/>
    <col width="21" customWidth="1" min="7" max="7"/>
    <col width="23" customWidth="1" min="8" max="8"/>
    <col width="17" customWidth="1" min="9" max="9"/>
    <col width="21" customWidth="1" min="10" max="10"/>
    <col width="19" customWidth="1" min="11" max="11"/>
    <col width="21" customWidth="1" min="12" max="12"/>
    <col width="13" customWidth="1" min="13" max="13"/>
    <col width="23" customWidth="1" min="14" max="14"/>
    <col hidden="1" width="13" customWidth="1" min="15" max="15"/>
  </cols>
  <sheetData>
    <row r="1" ht="28" customHeight="1">
      <c r="A1" s="1" t="inlineStr">
        <is>
          <t>Kundenanfragen-Pipeline Reinigungsfirma</t>
        </is>
      </c>
    </row>
    <row r="2" ht="22" customHeight="1">
      <c r="A2" s="12" t="inlineStr">
        <is>
          <t>Hellgrüne Zellen sind editierbar. Alle Beispiele sind fiktiv; Prüfhinweise erfordern eine manuelle Entscheidung.</t>
        </is>
      </c>
      <c r="O2">
        <f>Parameter!$F$6</f>
        <v/>
      </c>
    </row>
    <row r="3" ht="34" customHeight="1">
      <c r="A3" s="2" t="inlineStr">
        <is>
          <t>Anfrage-ID</t>
        </is>
      </c>
      <c r="B3" s="2" t="inlineStr">
        <is>
          <t>Eingang am</t>
        </is>
      </c>
      <c r="C3" s="2" t="inlineStr">
        <is>
          <t>Objektkennung (fiktiv)</t>
        </is>
      </c>
      <c r="D3" s="2" t="inlineStr">
        <is>
          <t>Reinigungsbereich</t>
        </is>
      </c>
      <c r="E3" s="2" t="inlineStr">
        <is>
          <t>Fläche</t>
        </is>
      </c>
      <c r="F3" s="2" t="inlineStr">
        <is>
          <t>Intervall</t>
        </is>
      </c>
      <c r="G3" s="2" t="inlineStr">
        <is>
          <t>Zuständigkeit</t>
        </is>
      </c>
      <c r="H3" s="2" t="inlineStr">
        <is>
          <t>Status</t>
        </is>
      </c>
      <c r="I3" s="2" t="inlineStr">
        <is>
          <t>Nächste Aktion</t>
        </is>
      </c>
      <c r="J3" s="2" t="inlineStr">
        <is>
          <t>Schätzwert / Monat</t>
        </is>
      </c>
      <c r="K3" s="2" t="inlineStr">
        <is>
          <t>Wahrscheinlichkeit</t>
        </is>
      </c>
      <c r="L3" s="2" t="inlineStr">
        <is>
          <t>Gewichtet / Monat</t>
        </is>
      </c>
      <c r="M3" s="2" t="inlineStr">
        <is>
          <t>Alter (Tage)</t>
        </is>
      </c>
      <c r="N3" s="2" t="inlineStr">
        <is>
          <t>Prüfhinweis</t>
        </is>
      </c>
      <c r="O3">
        <f>Parameter!$F$7</f>
        <v/>
      </c>
    </row>
    <row r="4" ht="24" customHeight="1">
      <c r="A4" s="13" t="inlineStr">
        <is>
          <t>ANF-2026-001</t>
        </is>
      </c>
      <c r="B4" s="27" t="n">
        <v>46273</v>
      </c>
      <c r="C4" s="13" t="inlineStr">
        <is>
          <t>FIK-Büro Elbgarten</t>
        </is>
      </c>
      <c r="D4" s="13" t="inlineStr">
        <is>
          <t>Unterhaltsreinigung</t>
        </is>
      </c>
      <c r="E4" s="28" t="n">
        <v>820</v>
      </c>
      <c r="F4" s="13" t="inlineStr">
        <is>
          <t>5× wöchentlich</t>
        </is>
      </c>
      <c r="G4" s="13" t="inlineStr">
        <is>
          <t>Disposition Nord</t>
        </is>
      </c>
      <c r="H4" s="16" t="inlineStr">
        <is>
          <t>Neu</t>
        </is>
      </c>
      <c r="I4" s="27" t="n">
        <v>46277</v>
      </c>
      <c r="J4" s="17" t="n">
        <v>1200</v>
      </c>
      <c r="K4" s="18">
        <f>IF($A4="","",IFERROR(VLOOKUP($H4,Parameter!$A$4:$B$9,2,FALSE),""))</f>
        <v/>
      </c>
      <c r="L4" s="19">
        <f>IF(OR($A4="",$J4="",$K4=""),"",$J4*$K4)</f>
        <v/>
      </c>
      <c r="M4" s="20">
        <f>IF(OR($A4="",$B4=""),"",MAX(0,TODAY()-$B4))</f>
        <v/>
      </c>
      <c r="N4" s="21">
        <f>IF($A4="","",IF(OR($B4="",$H4=""),"Eingaben prüfen",IF(AND($H4&lt;&gt;"Gewonnen",$H4&lt;&gt;"Abgesagt",$I4&lt;&gt;"",$I4&lt;TODAY()),"Aktion überfällig",IF(AND($H4&lt;&gt;"",$K4=""),"Status prüfen",IF(AND($H4="Neu",$M4&gt;Parameter!$F$4),"Neu prüfen",IF(AND(OR($H4="Qualifiziert",$H4="Besichtigung geplant",$H4="Angebot offen"),$I4=""),"Termin fehlt",""))))))</f>
        <v/>
      </c>
      <c r="O4">
        <f>Parameter!$F$8</f>
        <v/>
      </c>
    </row>
    <row r="5" ht="24" customHeight="1">
      <c r="A5" s="13" t="inlineStr">
        <is>
          <t>ANF-2026-002</t>
        </is>
      </c>
      <c r="B5" s="27" t="n">
        <v>46266</v>
      </c>
      <c r="C5" s="13" t="inlineStr">
        <is>
          <t>FIK-Parkhaus Lindenbogen</t>
        </is>
      </c>
      <c r="D5" s="13" t="inlineStr">
        <is>
          <t>Parkhausreinigung</t>
        </is>
      </c>
      <c r="E5" s="28" t="n">
        <v>2450</v>
      </c>
      <c r="F5" s="13" t="inlineStr">
        <is>
          <t>monatlich</t>
        </is>
      </c>
      <c r="G5" s="13" t="inlineStr">
        <is>
          <t>Objektleitung Mitte</t>
        </is>
      </c>
      <c r="H5" s="16" t="inlineStr">
        <is>
          <t>Qualifiziert</t>
        </is>
      </c>
      <c r="I5" s="27" t="n">
        <v>46276</v>
      </c>
      <c r="J5" s="17" t="n">
        <v>2400</v>
      </c>
      <c r="K5" s="22">
        <f>IF($A5="","",IFERROR(VLOOKUP($H5,Parameter!$A$4:$B$9,2,FALSE),""))</f>
        <v/>
      </c>
      <c r="L5" s="23">
        <f>IF(OR($A5="",$J5="",$K5=""),"",$J5*$K5)</f>
        <v/>
      </c>
      <c r="M5" s="24">
        <f>IF(OR($A5="",$B5=""),"",MAX(0,TODAY()-$B5))</f>
        <v/>
      </c>
      <c r="N5" s="25">
        <f>IF($A5="","",IF(OR($B5="",$H5=""),"Eingaben prüfen",IF(AND($H5&lt;&gt;"Gewonnen",$H5&lt;&gt;"Abgesagt",$I5&lt;&gt;"",$I5&lt;TODAY()),"Aktion überfällig",IF(AND($H5&lt;&gt;"",$K5=""),"Status prüfen",IF(AND($H5="Neu",$M5&gt;Parameter!$F$4),"Neu prüfen",IF(AND(OR($H5="Qualifiziert",$H5="Besichtigung geplant",$H5="Angebot offen"),$I5=""),"Termin fehlt",""))))))</f>
        <v/>
      </c>
      <c r="O5">
        <f>Parameter!$F$9</f>
        <v/>
      </c>
    </row>
    <row r="6" ht="24" customHeight="1">
      <c r="A6" s="13" t="inlineStr">
        <is>
          <t>ANF-2026-003</t>
        </is>
      </c>
      <c r="B6" s="27" t="n">
        <v>46260</v>
      </c>
      <c r="C6" s="13" t="inlineStr">
        <is>
          <t>FIK-Praxis Sonnenfeld</t>
        </is>
      </c>
      <c r="D6" s="13" t="inlineStr">
        <is>
          <t>Praxisreinigung</t>
        </is>
      </c>
      <c r="E6" s="28" t="n">
        <v>610</v>
      </c>
      <c r="F6" s="13" t="inlineStr">
        <is>
          <t>5× wöchentlich</t>
        </is>
      </c>
      <c r="G6" s="13" t="inlineStr">
        <is>
          <t>Disposition West</t>
        </is>
      </c>
      <c r="H6" s="16" t="inlineStr">
        <is>
          <t>Besichtigung geplant</t>
        </is>
      </c>
      <c r="I6" s="27" t="n">
        <v>46278</v>
      </c>
      <c r="J6" s="17" t="n">
        <v>1800</v>
      </c>
      <c r="K6" s="18">
        <f>IF($A6="","",IFERROR(VLOOKUP($H6,Parameter!$A$4:$B$9,2,FALSE),""))</f>
        <v/>
      </c>
      <c r="L6" s="19">
        <f>IF(OR($A6="",$J6="",$K6=""),"",$J6*$K6)</f>
        <v/>
      </c>
      <c r="M6" s="20">
        <f>IF(OR($A6="",$B6=""),"",MAX(0,TODAY()-$B6))</f>
        <v/>
      </c>
      <c r="N6" s="21">
        <f>IF($A6="","",IF(OR($B6="",$H6=""),"Eingaben prüfen",IF(AND($H6&lt;&gt;"Gewonnen",$H6&lt;&gt;"Abgesagt",$I6&lt;&gt;"",$I6&lt;TODAY()),"Aktion überfällig",IF(AND($H6&lt;&gt;"",$K6=""),"Status prüfen",IF(AND($H6="Neu",$M6&gt;Parameter!$F$4),"Neu prüfen",IF(AND(OR($H6="Qualifiziert",$H6="Besichtigung geplant",$H6="Angebot offen"),$I6=""),"Termin fehlt",""))))))</f>
        <v/>
      </c>
      <c r="O6">
        <f>Parameter!$F$10</f>
        <v/>
      </c>
    </row>
    <row r="7" ht="24" customHeight="1">
      <c r="A7" s="13" t="inlineStr">
        <is>
          <t>ANF-2026-004</t>
        </is>
      </c>
      <c r="B7" s="27" t="n">
        <v>46254</v>
      </c>
      <c r="C7" s="13" t="inlineStr">
        <is>
          <t>FIK-Lager Kupferhain</t>
        </is>
      </c>
      <c r="D7" s="13" t="inlineStr">
        <is>
          <t>Lagerreinigung</t>
        </is>
      </c>
      <c r="E7" s="28" t="n">
        <v>3800</v>
      </c>
      <c r="F7" s="13" t="inlineStr">
        <is>
          <t>3× wöchentlich</t>
        </is>
      </c>
      <c r="G7" s="13" t="inlineStr">
        <is>
          <t>Objektleitung Süd</t>
        </is>
      </c>
      <c r="H7" s="16" t="inlineStr">
        <is>
          <t>Angebot offen</t>
        </is>
      </c>
      <c r="I7" s="27" t="n">
        <v>46273</v>
      </c>
      <c r="J7" s="17" t="n">
        <v>3600</v>
      </c>
      <c r="K7" s="22">
        <f>IF($A7="","",IFERROR(VLOOKUP($H7,Parameter!$A$4:$B$9,2,FALSE),""))</f>
        <v/>
      </c>
      <c r="L7" s="23">
        <f>IF(OR($A7="",$J7="",$K7=""),"",$J7*$K7)</f>
        <v/>
      </c>
      <c r="M7" s="24">
        <f>IF(OR($A7="",$B7=""),"",MAX(0,TODAY()-$B7))</f>
        <v/>
      </c>
      <c r="N7" s="25">
        <f>IF($A7="","",IF(OR($B7="",$H7=""),"Eingaben prüfen",IF(AND($H7&lt;&gt;"Gewonnen",$H7&lt;&gt;"Abgesagt",$I7&lt;&gt;"",$I7&lt;TODAY()),"Aktion überfällig",IF(AND($H7&lt;&gt;"",$K7=""),"Status prüfen",IF(AND($H7="Neu",$M7&gt;Parameter!$F$4),"Neu prüfen",IF(AND(OR($H7="Qualifiziert",$H7="Besichtigung geplant",$H7="Angebot offen"),$I7=""),"Termin fehlt",""))))))</f>
        <v/>
      </c>
    </row>
    <row r="8" ht="24" customHeight="1">
      <c r="A8" s="13" t="inlineStr">
        <is>
          <t>ANF-2026-005</t>
        </is>
      </c>
      <c r="B8" s="27" t="n">
        <v>46243</v>
      </c>
      <c r="C8" s="13" t="inlineStr">
        <is>
          <t>FIK-Schule Wolkenweg</t>
        </is>
      </c>
      <c r="D8" s="13" t="inlineStr">
        <is>
          <t>Grundreinigung</t>
        </is>
      </c>
      <c r="E8" s="28" t="n">
        <v>1700</v>
      </c>
      <c r="F8" s="13" t="inlineStr">
        <is>
          <t>vierteljährlich</t>
        </is>
      </c>
      <c r="G8" s="13" t="inlineStr">
        <is>
          <t>Objektleitung Ost</t>
        </is>
      </c>
      <c r="H8" s="16" t="inlineStr">
        <is>
          <t>Gewonnen</t>
        </is>
      </c>
      <c r="I8" s="27" t="n"/>
      <c r="J8" s="17" t="n">
        <v>2200</v>
      </c>
      <c r="K8" s="18">
        <f>IF($A8="","",IFERROR(VLOOKUP($H8,Parameter!$A$4:$B$9,2,FALSE),""))</f>
        <v/>
      </c>
      <c r="L8" s="19">
        <f>IF(OR($A8="",$J8="",$K8=""),"",$J8*$K8)</f>
        <v/>
      </c>
      <c r="M8" s="20">
        <f>IF(OR($A8="",$B8=""),"",MAX(0,TODAY()-$B8))</f>
        <v/>
      </c>
      <c r="N8" s="21">
        <f>IF($A8="","",IF(OR($B8="",$H8=""),"Eingaben prüfen",IF(AND($H8&lt;&gt;"Gewonnen",$H8&lt;&gt;"Abgesagt",$I8&lt;&gt;"",$I8&lt;TODAY()),"Aktion überfällig",IF(AND($H8&lt;&gt;"",$K8=""),"Status prüfen",IF(AND($H8="Neu",$M8&gt;Parameter!$F$4),"Neu prüfen",IF(AND(OR($H8="Qualifiziert",$H8="Besichtigung geplant",$H8="Angebot offen"),$I8=""),"Termin fehlt",""))))))</f>
        <v/>
      </c>
    </row>
    <row r="9" ht="24" customHeight="1">
      <c r="A9" s="13" t="inlineStr">
        <is>
          <t>ANF-2026-006</t>
        </is>
      </c>
      <c r="B9" s="27" t="n">
        <v>46257</v>
      </c>
      <c r="C9" s="13" t="inlineStr">
        <is>
          <t>FIK-Kieselhof</t>
        </is>
      </c>
      <c r="D9" s="13" t="inlineStr">
        <is>
          <t>Treppenhausreinigung</t>
        </is>
      </c>
      <c r="E9" s="28" t="n">
        <v>940</v>
      </c>
      <c r="F9" s="13" t="inlineStr">
        <is>
          <t>2× wöchentlich</t>
        </is>
      </c>
      <c r="G9" s="13" t="inlineStr">
        <is>
          <t>Disposition Nord</t>
        </is>
      </c>
      <c r="H9" s="16" t="inlineStr">
        <is>
          <t>Abgesagt</t>
        </is>
      </c>
      <c r="I9" s="27" t="n"/>
      <c r="J9" s="17" t="n">
        <v>1350</v>
      </c>
      <c r="K9" s="22">
        <f>IF($A9="","",IFERROR(VLOOKUP($H9,Parameter!$A$4:$B$9,2,FALSE),""))</f>
        <v/>
      </c>
      <c r="L9" s="23">
        <f>IF(OR($A9="",$J9="",$K9=""),"",$J9*$K9)</f>
        <v/>
      </c>
      <c r="M9" s="24">
        <f>IF(OR($A9="",$B9=""),"",MAX(0,TODAY()-$B9))</f>
        <v/>
      </c>
      <c r="N9" s="25">
        <f>IF($A9="","",IF(OR($B9="",$H9=""),"Eingaben prüfen",IF(AND($H9&lt;&gt;"Gewonnen",$H9&lt;&gt;"Abgesagt",$I9&lt;&gt;"",$I9&lt;TODAY()),"Aktion überfällig",IF(AND($H9&lt;&gt;"",$K9=""),"Status prüfen",IF(AND($H9="Neu",$M9&gt;Parameter!$F$4),"Neu prüfen",IF(AND(OR($H9="Qualifiziert",$H9="Besichtigung geplant",$H9="Angebot offen"),$I9=""),"Termin fehlt",""))))))</f>
        <v/>
      </c>
    </row>
    <row r="10" ht="24" customHeight="1">
      <c r="A10" s="13" t="inlineStr">
        <is>
          <t>ANF-2026-007</t>
        </is>
      </c>
      <c r="B10" s="27" t="n">
        <v>46263</v>
      </c>
      <c r="C10" s="13" t="inlineStr">
        <is>
          <t>FIK-Markt Grünbogen</t>
        </is>
      </c>
      <c r="D10" s="13" t="inlineStr">
        <is>
          <t>Glasreinigung</t>
        </is>
      </c>
      <c r="E10" s="28" t="n">
        <v>520</v>
      </c>
      <c r="F10" s="13" t="inlineStr">
        <is>
          <t>monatlich</t>
        </is>
      </c>
      <c r="G10" s="13" t="inlineStr">
        <is>
          <t>Disposition West</t>
        </is>
      </c>
      <c r="H10" s="16" t="inlineStr">
        <is>
          <t>Neu</t>
        </is>
      </c>
      <c r="I10" s="27" t="n"/>
      <c r="J10" s="17" t="n">
        <v>950</v>
      </c>
      <c r="K10" s="18">
        <f>IF($A10="","",IFERROR(VLOOKUP($H10,Parameter!$A$4:$B$9,2,FALSE),""))</f>
        <v/>
      </c>
      <c r="L10" s="19">
        <f>IF(OR($A10="",$J10="",$K10=""),"",$J10*$K10)</f>
        <v/>
      </c>
      <c r="M10" s="20">
        <f>IF(OR($A10="",$B10=""),"",MAX(0,TODAY()-$B10))</f>
        <v/>
      </c>
      <c r="N10" s="21">
        <f>IF($A10="","",IF(OR($B10="",$H10=""),"Eingaben prüfen",IF(AND($H10&lt;&gt;"Gewonnen",$H10&lt;&gt;"Abgesagt",$I10&lt;&gt;"",$I10&lt;TODAY()),"Aktion überfällig",IF(AND($H10&lt;&gt;"",$K10=""),"Status prüfen",IF(AND($H10="Neu",$M10&gt;Parameter!$F$4),"Neu prüfen",IF(AND(OR($H10="Qualifiziert",$H10="Besichtigung geplant",$H10="Angebot offen"),$I10=""),"Termin fehlt",""))))))</f>
        <v/>
      </c>
    </row>
    <row r="11" ht="24" customHeight="1">
      <c r="A11" s="13" t="inlineStr">
        <is>
          <t>ANF-2026-008</t>
        </is>
      </c>
      <c r="B11" s="27" t="n">
        <v>46268</v>
      </c>
      <c r="C11" s="13" t="inlineStr">
        <is>
          <t>FIK-Werkstatt Birkenrad</t>
        </is>
      </c>
      <c r="D11" s="13" t="inlineStr">
        <is>
          <t>Werkstattreinigung</t>
        </is>
      </c>
      <c r="E11" s="28" t="n">
        <v>2900</v>
      </c>
      <c r="F11" s="13" t="inlineStr">
        <is>
          <t>5× wöchentlich</t>
        </is>
      </c>
      <c r="G11" s="13" t="inlineStr">
        <is>
          <t>Objektleitung Süd</t>
        </is>
      </c>
      <c r="H11" s="16" t="inlineStr">
        <is>
          <t>Qualifiziert</t>
        </is>
      </c>
      <c r="I11" s="27" t="n">
        <v>46274</v>
      </c>
      <c r="J11" s="17" t="n">
        <v>4100</v>
      </c>
      <c r="K11" s="22">
        <f>IF($A11="","",IFERROR(VLOOKUP($H11,Parameter!$A$4:$B$9,2,FALSE),""))</f>
        <v/>
      </c>
      <c r="L11" s="23">
        <f>IF(OR($A11="",$J11="",$K11=""),"",$J11*$K11)</f>
        <v/>
      </c>
      <c r="M11" s="24">
        <f>IF(OR($A11="",$B11=""),"",MAX(0,TODAY()-$B11))</f>
        <v/>
      </c>
      <c r="N11" s="25">
        <f>IF($A11="","",IF(OR($B11="",$H11=""),"Eingaben prüfen",IF(AND($H11&lt;&gt;"Gewonnen",$H11&lt;&gt;"Abgesagt",$I11&lt;&gt;"",$I11&lt;TODAY()),"Aktion überfällig",IF(AND($H11&lt;&gt;"",$K11=""),"Status prüfen",IF(AND($H11="Neu",$M11&gt;Parameter!$F$4),"Neu prüfen",IF(AND(OR($H11="Qualifiziert",$H11="Besichtigung geplant",$H11="Angebot offen"),$I11=""),"Termin fehlt",""))))))</f>
        <v/>
      </c>
    </row>
    <row r="12" ht="24" customHeight="1">
      <c r="A12" s="13" t="inlineStr">
        <is>
          <t>ANF-2026-009</t>
        </is>
      </c>
      <c r="B12" s="27" t="n">
        <v>46270</v>
      </c>
      <c r="C12" s="13" t="inlineStr">
        <is>
          <t>FIK-Atelier Mondufer</t>
        </is>
      </c>
      <c r="D12" s="13" t="inlineStr">
        <is>
          <t>Sanitärreinigung</t>
        </is>
      </c>
      <c r="E12" s="28" t="n">
        <v>760</v>
      </c>
      <c r="F12" s="13" t="inlineStr">
        <is>
          <t>3× wöchentlich</t>
        </is>
      </c>
      <c r="G12" s="13" t="inlineStr">
        <is>
          <t>Disposition Mitte</t>
        </is>
      </c>
      <c r="H12" s="16" t="inlineStr">
        <is>
          <t>Besichtigung geplant</t>
        </is>
      </c>
      <c r="I12" s="27" t="n">
        <v>46280</v>
      </c>
      <c r="J12" s="17" t="n">
        <v>2750</v>
      </c>
      <c r="K12" s="18">
        <f>IF($A12="","",IFERROR(VLOOKUP($H12,Parameter!$A$4:$B$9,2,FALSE),""))</f>
        <v/>
      </c>
      <c r="L12" s="19">
        <f>IF(OR($A12="",$J12="",$K12=""),"",$J12*$K12)</f>
        <v/>
      </c>
      <c r="M12" s="20">
        <f>IF(OR($A12="",$B12=""),"",MAX(0,TODAY()-$B12))</f>
        <v/>
      </c>
      <c r="N12" s="21">
        <f>IF($A12="","",IF(OR($B12="",$H12=""),"Eingaben prüfen",IF(AND($H12&lt;&gt;"Gewonnen",$H12&lt;&gt;"Abgesagt",$I12&lt;&gt;"",$I12&lt;TODAY()),"Aktion überfällig",IF(AND($H12&lt;&gt;"",$K12=""),"Status prüfen",IF(AND($H12="Neu",$M12&gt;Parameter!$F$4),"Neu prüfen",IF(AND(OR($H12="Qualifiziert",$H12="Besichtigung geplant",$H12="Angebot offen"),$I12=""),"Termin fehlt",""))))))</f>
        <v/>
      </c>
    </row>
    <row r="13" ht="24" customHeight="1">
      <c r="A13" s="13" t="inlineStr">
        <is>
          <t>ANF-2026-010</t>
        </is>
      </c>
      <c r="B13" s="27" t="n">
        <v>46247</v>
      </c>
      <c r="C13" s="13" t="inlineStr">
        <is>
          <t>FIK-Sporthaus Morgenstern</t>
        </is>
      </c>
      <c r="D13" s="13" t="inlineStr">
        <is>
          <t>Sporthallenreinigung</t>
        </is>
      </c>
      <c r="E13" s="28" t="n">
        <v>2100</v>
      </c>
      <c r="F13" s="13" t="inlineStr">
        <is>
          <t>täglich</t>
        </is>
      </c>
      <c r="G13" s="13" t="inlineStr">
        <is>
          <t>Objektleitung Ost</t>
        </is>
      </c>
      <c r="H13" s="16" t="inlineStr">
        <is>
          <t>Angebot offen</t>
        </is>
      </c>
      <c r="I13" s="27" t="n">
        <v>46277</v>
      </c>
      <c r="J13" s="17" t="n">
        <v>3300</v>
      </c>
      <c r="K13" s="22">
        <f>IF($A13="","",IFERROR(VLOOKUP($H13,Parameter!$A$4:$B$9,2,FALSE),""))</f>
        <v/>
      </c>
      <c r="L13" s="23">
        <f>IF(OR($A13="",$J13="",$K13=""),"",$J13*$K13)</f>
        <v/>
      </c>
      <c r="M13" s="24">
        <f>IF(OR($A13="",$B13=""),"",MAX(0,TODAY()-$B13))</f>
        <v/>
      </c>
      <c r="N13" s="25">
        <f>IF($A13="","",IF(OR($B13="",$H13=""),"Eingaben prüfen",IF(AND($H13&lt;&gt;"Gewonnen",$H13&lt;&gt;"Abgesagt",$I13&lt;&gt;"",$I13&lt;TODAY()),"Aktion überfällig",IF(AND($H13&lt;&gt;"",$K13=""),"Status prüfen",IF(AND($H13="Neu",$M13&gt;Parameter!$F$4),"Neu prüfen",IF(AND(OR($H13="Qualifiziert",$H13="Besichtigung geplant",$H13="Angebot offen"),$I13=""),"Termin fehlt",""))))))</f>
        <v/>
      </c>
    </row>
    <row r="14" ht="24" customHeight="1">
      <c r="A14" s="13" t="n"/>
      <c r="B14" s="27" t="n"/>
      <c r="C14" s="13" t="n"/>
      <c r="D14" s="13" t="n"/>
      <c r="E14" s="28" t="n"/>
      <c r="F14" s="13" t="n"/>
      <c r="G14" s="13" t="n"/>
      <c r="H14" s="16" t="n"/>
      <c r="I14" s="27" t="n"/>
      <c r="J14" s="17" t="n"/>
      <c r="K14" s="18">
        <f>IF($A14="","",IFERROR(VLOOKUP($H14,Parameter!$A$4:$B$9,2,FALSE),""))</f>
        <v/>
      </c>
      <c r="L14" s="19">
        <f>IF(OR($A14="",$J14="",$K14=""),"",$J14*$K14)</f>
        <v/>
      </c>
      <c r="M14" s="20">
        <f>IF(OR($A14="",$B14=""),"",MAX(0,TODAY()-$B14))</f>
        <v/>
      </c>
      <c r="N14" s="21">
        <f>IF($A14="","",IF(OR($B14="",$H14=""),"Eingaben prüfen",IF(AND($H14&lt;&gt;"Gewonnen",$H14&lt;&gt;"Abgesagt",$I14&lt;&gt;"",$I14&lt;TODAY()),"Aktion überfällig",IF(AND($H14&lt;&gt;"",$K14=""),"Status prüfen",IF(AND($H14="Neu",$M14&gt;Parameter!$F$4),"Neu prüfen",IF(AND(OR($H14="Qualifiziert",$H14="Besichtigung geplant",$H14="Angebot offen"),$I14=""),"Termin fehlt",""))))))</f>
        <v/>
      </c>
    </row>
    <row r="15" ht="24" customHeight="1">
      <c r="A15" s="13" t="n"/>
      <c r="B15" s="27" t="n"/>
      <c r="C15" s="13" t="n"/>
      <c r="D15" s="13" t="n"/>
      <c r="E15" s="28" t="n"/>
      <c r="F15" s="13" t="n"/>
      <c r="G15" s="13" t="n"/>
      <c r="H15" s="16" t="n"/>
      <c r="I15" s="27" t="n"/>
      <c r="J15" s="17" t="n"/>
      <c r="K15" s="22">
        <f>IF($A15="","",IFERROR(VLOOKUP($H15,Parameter!$A$4:$B$9,2,FALSE),""))</f>
        <v/>
      </c>
      <c r="L15" s="23">
        <f>IF(OR($A15="",$J15="",$K15=""),"",$J15*$K15)</f>
        <v/>
      </c>
      <c r="M15" s="24">
        <f>IF(OR($A15="",$B15=""),"",MAX(0,TODAY()-$B15))</f>
        <v/>
      </c>
      <c r="N15" s="25">
        <f>IF($A15="","",IF(OR($B15="",$H15=""),"Eingaben prüfen",IF(AND($H15&lt;&gt;"Gewonnen",$H15&lt;&gt;"Abgesagt",$I15&lt;&gt;"",$I15&lt;TODAY()),"Aktion überfällig",IF(AND($H15&lt;&gt;"",$K15=""),"Status prüfen",IF(AND($H15="Neu",$M15&gt;Parameter!$F$4),"Neu prüfen",IF(AND(OR($H15="Qualifiziert",$H15="Besichtigung geplant",$H15="Angebot offen"),$I15=""),"Termin fehlt",""))))))</f>
        <v/>
      </c>
    </row>
    <row r="16" ht="24" customHeight="1">
      <c r="A16" s="13" t="n"/>
      <c r="B16" s="27" t="n"/>
      <c r="C16" s="13" t="n"/>
      <c r="D16" s="13" t="n"/>
      <c r="E16" s="28" t="n"/>
      <c r="F16" s="13" t="n"/>
      <c r="G16" s="13" t="n"/>
      <c r="H16" s="16" t="n"/>
      <c r="I16" s="27" t="n"/>
      <c r="J16" s="17" t="n"/>
      <c r="K16" s="18">
        <f>IF($A16="","",IFERROR(VLOOKUP($H16,Parameter!$A$4:$B$9,2,FALSE),""))</f>
        <v/>
      </c>
      <c r="L16" s="19">
        <f>IF(OR($A16="",$J16="",$K16=""),"",$J16*$K16)</f>
        <v/>
      </c>
      <c r="M16" s="20">
        <f>IF(OR($A16="",$B16=""),"",MAX(0,TODAY()-$B16))</f>
        <v/>
      </c>
      <c r="N16" s="21">
        <f>IF($A16="","",IF(OR($B16="",$H16=""),"Eingaben prüfen",IF(AND($H16&lt;&gt;"Gewonnen",$H16&lt;&gt;"Abgesagt",$I16&lt;&gt;"",$I16&lt;TODAY()),"Aktion überfällig",IF(AND($H16&lt;&gt;"",$K16=""),"Status prüfen",IF(AND($H16="Neu",$M16&gt;Parameter!$F$4),"Neu prüfen",IF(AND(OR($H16="Qualifiziert",$H16="Besichtigung geplant",$H16="Angebot offen"),$I16=""),"Termin fehlt",""))))))</f>
        <v/>
      </c>
    </row>
    <row r="17" ht="24" customHeight="1">
      <c r="A17" s="13" t="n"/>
      <c r="B17" s="27" t="n"/>
      <c r="C17" s="13" t="n"/>
      <c r="D17" s="13" t="n"/>
      <c r="E17" s="28" t="n"/>
      <c r="F17" s="13" t="n"/>
      <c r="G17" s="13" t="n"/>
      <c r="H17" s="16" t="n"/>
      <c r="I17" s="27" t="n"/>
      <c r="J17" s="17" t="n"/>
      <c r="K17" s="22">
        <f>IF($A17="","",IFERROR(VLOOKUP($H17,Parameter!$A$4:$B$9,2,FALSE),""))</f>
        <v/>
      </c>
      <c r="L17" s="23">
        <f>IF(OR($A17="",$J17="",$K17=""),"",$J17*$K17)</f>
        <v/>
      </c>
      <c r="M17" s="24">
        <f>IF(OR($A17="",$B17=""),"",MAX(0,TODAY()-$B17))</f>
        <v/>
      </c>
      <c r="N17" s="25">
        <f>IF($A17="","",IF(OR($B17="",$H17=""),"Eingaben prüfen",IF(AND($H17&lt;&gt;"Gewonnen",$H17&lt;&gt;"Abgesagt",$I17&lt;&gt;"",$I17&lt;TODAY()),"Aktion überfällig",IF(AND($H17&lt;&gt;"",$K17=""),"Status prüfen",IF(AND($H17="Neu",$M17&gt;Parameter!$F$4),"Neu prüfen",IF(AND(OR($H17="Qualifiziert",$H17="Besichtigung geplant",$H17="Angebot offen"),$I17=""),"Termin fehlt",""))))))</f>
        <v/>
      </c>
    </row>
    <row r="18" ht="24" customHeight="1">
      <c r="A18" s="13" t="n"/>
      <c r="B18" s="27" t="n"/>
      <c r="C18" s="13" t="n"/>
      <c r="D18" s="13" t="n"/>
      <c r="E18" s="28" t="n"/>
      <c r="F18" s="13" t="n"/>
      <c r="G18" s="13" t="n"/>
      <c r="H18" s="16" t="n"/>
      <c r="I18" s="27" t="n"/>
      <c r="J18" s="17" t="n"/>
      <c r="K18" s="18">
        <f>IF($A18="","",IFERROR(VLOOKUP($H18,Parameter!$A$4:$B$9,2,FALSE),""))</f>
        <v/>
      </c>
      <c r="L18" s="19">
        <f>IF(OR($A18="",$J18="",$K18=""),"",$J18*$K18)</f>
        <v/>
      </c>
      <c r="M18" s="20">
        <f>IF(OR($A18="",$B18=""),"",MAX(0,TODAY()-$B18))</f>
        <v/>
      </c>
      <c r="N18" s="21">
        <f>IF($A18="","",IF(OR($B18="",$H18=""),"Eingaben prüfen",IF(AND($H18&lt;&gt;"Gewonnen",$H18&lt;&gt;"Abgesagt",$I18&lt;&gt;"",$I18&lt;TODAY()),"Aktion überfällig",IF(AND($H18&lt;&gt;"",$K18=""),"Status prüfen",IF(AND($H18="Neu",$M18&gt;Parameter!$F$4),"Neu prüfen",IF(AND(OR($H18="Qualifiziert",$H18="Besichtigung geplant",$H18="Angebot offen"),$I18=""),"Termin fehlt",""))))))</f>
        <v/>
      </c>
    </row>
    <row r="19" ht="24" customHeight="1">
      <c r="A19" s="13" t="n"/>
      <c r="B19" s="27" t="n"/>
      <c r="C19" s="13" t="n"/>
      <c r="D19" s="13" t="n"/>
      <c r="E19" s="28" t="n"/>
      <c r="F19" s="13" t="n"/>
      <c r="G19" s="13" t="n"/>
      <c r="H19" s="16" t="n"/>
      <c r="I19" s="27" t="n"/>
      <c r="J19" s="17" t="n"/>
      <c r="K19" s="22">
        <f>IF($A19="","",IFERROR(VLOOKUP($H19,Parameter!$A$4:$B$9,2,FALSE),""))</f>
        <v/>
      </c>
      <c r="L19" s="23">
        <f>IF(OR($A19="",$J19="",$K19=""),"",$J19*$K19)</f>
        <v/>
      </c>
      <c r="M19" s="24">
        <f>IF(OR($A19="",$B19=""),"",MAX(0,TODAY()-$B19))</f>
        <v/>
      </c>
      <c r="N19" s="25">
        <f>IF($A19="","",IF(OR($B19="",$H19=""),"Eingaben prüfen",IF(AND($H19&lt;&gt;"Gewonnen",$H19&lt;&gt;"Abgesagt",$I19&lt;&gt;"",$I19&lt;TODAY()),"Aktion überfällig",IF(AND($H19&lt;&gt;"",$K19=""),"Status prüfen",IF(AND($H19="Neu",$M19&gt;Parameter!$F$4),"Neu prüfen",IF(AND(OR($H19="Qualifiziert",$H19="Besichtigung geplant",$H19="Angebot offen"),$I19=""),"Termin fehlt",""))))))</f>
        <v/>
      </c>
    </row>
    <row r="20" ht="24" customHeight="1">
      <c r="A20" s="13" t="n"/>
      <c r="B20" s="27" t="n"/>
      <c r="C20" s="13" t="n"/>
      <c r="D20" s="13" t="n"/>
      <c r="E20" s="28" t="n"/>
      <c r="F20" s="13" t="n"/>
      <c r="G20" s="13" t="n"/>
      <c r="H20" s="16" t="n"/>
      <c r="I20" s="27" t="n"/>
      <c r="J20" s="17" t="n"/>
      <c r="K20" s="18">
        <f>IF($A20="","",IFERROR(VLOOKUP($H20,Parameter!$A$4:$B$9,2,FALSE),""))</f>
        <v/>
      </c>
      <c r="L20" s="19">
        <f>IF(OR($A20="",$J20="",$K20=""),"",$J20*$K20)</f>
        <v/>
      </c>
      <c r="M20" s="20">
        <f>IF(OR($A20="",$B20=""),"",MAX(0,TODAY()-$B20))</f>
        <v/>
      </c>
      <c r="N20" s="21">
        <f>IF($A20="","",IF(OR($B20="",$H20=""),"Eingaben prüfen",IF(AND($H20&lt;&gt;"Gewonnen",$H20&lt;&gt;"Abgesagt",$I20&lt;&gt;"",$I20&lt;TODAY()),"Aktion überfällig",IF(AND($H20&lt;&gt;"",$K20=""),"Status prüfen",IF(AND($H20="Neu",$M20&gt;Parameter!$F$4),"Neu prüfen",IF(AND(OR($H20="Qualifiziert",$H20="Besichtigung geplant",$H20="Angebot offen"),$I20=""),"Termin fehlt",""))))))</f>
        <v/>
      </c>
    </row>
    <row r="21" ht="24" customHeight="1">
      <c r="A21" s="13" t="n"/>
      <c r="B21" s="27" t="n"/>
      <c r="C21" s="13" t="n"/>
      <c r="D21" s="13" t="n"/>
      <c r="E21" s="28" t="n"/>
      <c r="F21" s="13" t="n"/>
      <c r="G21" s="13" t="n"/>
      <c r="H21" s="16" t="n"/>
      <c r="I21" s="27" t="n"/>
      <c r="J21" s="17" t="n"/>
      <c r="K21" s="22">
        <f>IF($A21="","",IFERROR(VLOOKUP($H21,Parameter!$A$4:$B$9,2,FALSE),""))</f>
        <v/>
      </c>
      <c r="L21" s="23">
        <f>IF(OR($A21="",$J21="",$K21=""),"",$J21*$K21)</f>
        <v/>
      </c>
      <c r="M21" s="24">
        <f>IF(OR($A21="",$B21=""),"",MAX(0,TODAY()-$B21))</f>
        <v/>
      </c>
      <c r="N21" s="25">
        <f>IF($A21="","",IF(OR($B21="",$H21=""),"Eingaben prüfen",IF(AND($H21&lt;&gt;"Gewonnen",$H21&lt;&gt;"Abgesagt",$I21&lt;&gt;"",$I21&lt;TODAY()),"Aktion überfällig",IF(AND($H21&lt;&gt;"",$K21=""),"Status prüfen",IF(AND($H21="Neu",$M21&gt;Parameter!$F$4),"Neu prüfen",IF(AND(OR($H21="Qualifiziert",$H21="Besichtigung geplant",$H21="Angebot offen"),$I21=""),"Termin fehlt",""))))))</f>
        <v/>
      </c>
    </row>
    <row r="22" ht="24" customHeight="1">
      <c r="A22" s="13" t="n"/>
      <c r="B22" s="27" t="n"/>
      <c r="C22" s="13" t="n"/>
      <c r="D22" s="13" t="n"/>
      <c r="E22" s="28" t="n"/>
      <c r="F22" s="13" t="n"/>
      <c r="G22" s="13" t="n"/>
      <c r="H22" s="16" t="n"/>
      <c r="I22" s="27" t="n"/>
      <c r="J22" s="17" t="n"/>
      <c r="K22" s="18">
        <f>IF($A22="","",IFERROR(VLOOKUP($H22,Parameter!$A$4:$B$9,2,FALSE),""))</f>
        <v/>
      </c>
      <c r="L22" s="19">
        <f>IF(OR($A22="",$J22="",$K22=""),"",$J22*$K22)</f>
        <v/>
      </c>
      <c r="M22" s="20">
        <f>IF(OR($A22="",$B22=""),"",MAX(0,TODAY()-$B22))</f>
        <v/>
      </c>
      <c r="N22" s="21">
        <f>IF($A22="","",IF(OR($B22="",$H22=""),"Eingaben prüfen",IF(AND($H22&lt;&gt;"Gewonnen",$H22&lt;&gt;"Abgesagt",$I22&lt;&gt;"",$I22&lt;TODAY()),"Aktion überfällig",IF(AND($H22&lt;&gt;"",$K22=""),"Status prüfen",IF(AND($H22="Neu",$M22&gt;Parameter!$F$4),"Neu prüfen",IF(AND(OR($H22="Qualifiziert",$H22="Besichtigung geplant",$H22="Angebot offen"),$I22=""),"Termin fehlt",""))))))</f>
        <v/>
      </c>
    </row>
    <row r="23" ht="24" customHeight="1">
      <c r="A23" s="13" t="n"/>
      <c r="B23" s="27" t="n"/>
      <c r="C23" s="13" t="n"/>
      <c r="D23" s="13" t="n"/>
      <c r="E23" s="28" t="n"/>
      <c r="F23" s="13" t="n"/>
      <c r="G23" s="13" t="n"/>
      <c r="H23" s="16" t="n"/>
      <c r="I23" s="27" t="n"/>
      <c r="J23" s="17" t="n"/>
      <c r="K23" s="22">
        <f>IF($A23="","",IFERROR(VLOOKUP($H23,Parameter!$A$4:$B$9,2,FALSE),""))</f>
        <v/>
      </c>
      <c r="L23" s="23">
        <f>IF(OR($A23="",$J23="",$K23=""),"",$J23*$K23)</f>
        <v/>
      </c>
      <c r="M23" s="24">
        <f>IF(OR($A23="",$B23=""),"",MAX(0,TODAY()-$B23))</f>
        <v/>
      </c>
      <c r="N23" s="25">
        <f>IF($A23="","",IF(OR($B23="",$H23=""),"Eingaben prüfen",IF(AND($H23&lt;&gt;"Gewonnen",$H23&lt;&gt;"Abgesagt",$I23&lt;&gt;"",$I23&lt;TODAY()),"Aktion überfällig",IF(AND($H23&lt;&gt;"",$K23=""),"Status prüfen",IF(AND($H23="Neu",$M23&gt;Parameter!$F$4),"Neu prüfen",IF(AND(OR($H23="Qualifiziert",$H23="Besichtigung geplant",$H23="Angebot offen"),$I23=""),"Termin fehlt",""))))))</f>
        <v/>
      </c>
    </row>
    <row r="24" ht="24" customHeight="1">
      <c r="A24" s="13" t="n"/>
      <c r="B24" s="27" t="n"/>
      <c r="C24" s="13" t="n"/>
      <c r="D24" s="13" t="n"/>
      <c r="E24" s="28" t="n"/>
      <c r="F24" s="13" t="n"/>
      <c r="G24" s="13" t="n"/>
      <c r="H24" s="16" t="n"/>
      <c r="I24" s="27" t="n"/>
      <c r="J24" s="17" t="n"/>
      <c r="K24" s="18">
        <f>IF($A24="","",IFERROR(VLOOKUP($H24,Parameter!$A$4:$B$9,2,FALSE),""))</f>
        <v/>
      </c>
      <c r="L24" s="19">
        <f>IF(OR($A24="",$J24="",$K24=""),"",$J24*$K24)</f>
        <v/>
      </c>
      <c r="M24" s="20">
        <f>IF(OR($A24="",$B24=""),"",MAX(0,TODAY()-$B24))</f>
        <v/>
      </c>
      <c r="N24" s="21">
        <f>IF($A24="","",IF(OR($B24="",$H24=""),"Eingaben prüfen",IF(AND($H24&lt;&gt;"Gewonnen",$H24&lt;&gt;"Abgesagt",$I24&lt;&gt;"",$I24&lt;TODAY()),"Aktion überfällig",IF(AND($H24&lt;&gt;"",$K24=""),"Status prüfen",IF(AND($H24="Neu",$M24&gt;Parameter!$F$4),"Neu prüfen",IF(AND(OR($H24="Qualifiziert",$H24="Besichtigung geplant",$H24="Angebot offen"),$I24=""),"Termin fehlt",""))))))</f>
        <v/>
      </c>
    </row>
    <row r="25" ht="24" customHeight="1">
      <c r="A25" s="13" t="n"/>
      <c r="B25" s="27" t="n"/>
      <c r="C25" s="13" t="n"/>
      <c r="D25" s="13" t="n"/>
      <c r="E25" s="28" t="n"/>
      <c r="F25" s="13" t="n"/>
      <c r="G25" s="13" t="n"/>
      <c r="H25" s="16" t="n"/>
      <c r="I25" s="27" t="n"/>
      <c r="J25" s="17" t="n"/>
      <c r="K25" s="22">
        <f>IF($A25="","",IFERROR(VLOOKUP($H25,Parameter!$A$4:$B$9,2,FALSE),""))</f>
        <v/>
      </c>
      <c r="L25" s="23">
        <f>IF(OR($A25="",$J25="",$K25=""),"",$J25*$K25)</f>
        <v/>
      </c>
      <c r="M25" s="24">
        <f>IF(OR($A25="",$B25=""),"",MAX(0,TODAY()-$B25))</f>
        <v/>
      </c>
      <c r="N25" s="25">
        <f>IF($A25="","",IF(OR($B25="",$H25=""),"Eingaben prüfen",IF(AND($H25&lt;&gt;"Gewonnen",$H25&lt;&gt;"Abgesagt",$I25&lt;&gt;"",$I25&lt;TODAY()),"Aktion überfällig",IF(AND($H25&lt;&gt;"",$K25=""),"Status prüfen",IF(AND($H25="Neu",$M25&gt;Parameter!$F$4),"Neu prüfen",IF(AND(OR($H25="Qualifiziert",$H25="Besichtigung geplant",$H25="Angebot offen"),$I25=""),"Termin fehlt",""))))))</f>
        <v/>
      </c>
    </row>
    <row r="26" ht="24" customHeight="1">
      <c r="A26" s="13" t="n"/>
      <c r="B26" s="27" t="n"/>
      <c r="C26" s="13" t="n"/>
      <c r="D26" s="13" t="n"/>
      <c r="E26" s="28" t="n"/>
      <c r="F26" s="13" t="n"/>
      <c r="G26" s="13" t="n"/>
      <c r="H26" s="16" t="n"/>
      <c r="I26" s="27" t="n"/>
      <c r="J26" s="17" t="n"/>
      <c r="K26" s="18">
        <f>IF($A26="","",IFERROR(VLOOKUP($H26,Parameter!$A$4:$B$9,2,FALSE),""))</f>
        <v/>
      </c>
      <c r="L26" s="19">
        <f>IF(OR($A26="",$J26="",$K26=""),"",$J26*$K26)</f>
        <v/>
      </c>
      <c r="M26" s="20">
        <f>IF(OR($A26="",$B26=""),"",MAX(0,TODAY()-$B26))</f>
        <v/>
      </c>
      <c r="N26" s="21">
        <f>IF($A26="","",IF(OR($B26="",$H26=""),"Eingaben prüfen",IF(AND($H26&lt;&gt;"Gewonnen",$H26&lt;&gt;"Abgesagt",$I26&lt;&gt;"",$I26&lt;TODAY()),"Aktion überfällig",IF(AND($H26&lt;&gt;"",$K26=""),"Status prüfen",IF(AND($H26="Neu",$M26&gt;Parameter!$F$4),"Neu prüfen",IF(AND(OR($H26="Qualifiziert",$H26="Besichtigung geplant",$H26="Angebot offen"),$I26=""),"Termin fehlt",""))))))</f>
        <v/>
      </c>
    </row>
    <row r="27" ht="24" customHeight="1">
      <c r="A27" s="13" t="n"/>
      <c r="B27" s="27" t="n"/>
      <c r="C27" s="13" t="n"/>
      <c r="D27" s="13" t="n"/>
      <c r="E27" s="28" t="n"/>
      <c r="F27" s="13" t="n"/>
      <c r="G27" s="13" t="n"/>
      <c r="H27" s="16" t="n"/>
      <c r="I27" s="27" t="n"/>
      <c r="J27" s="17" t="n"/>
      <c r="K27" s="22">
        <f>IF($A27="","",IFERROR(VLOOKUP($H27,Parameter!$A$4:$B$9,2,FALSE),""))</f>
        <v/>
      </c>
      <c r="L27" s="23">
        <f>IF(OR($A27="",$J27="",$K27=""),"",$J27*$K27)</f>
        <v/>
      </c>
      <c r="M27" s="24">
        <f>IF(OR($A27="",$B27=""),"",MAX(0,TODAY()-$B27))</f>
        <v/>
      </c>
      <c r="N27" s="25">
        <f>IF($A27="","",IF(OR($B27="",$H27=""),"Eingaben prüfen",IF(AND($H27&lt;&gt;"Gewonnen",$H27&lt;&gt;"Abgesagt",$I27&lt;&gt;"",$I27&lt;TODAY()),"Aktion überfällig",IF(AND($H27&lt;&gt;"",$K27=""),"Status prüfen",IF(AND($H27="Neu",$M27&gt;Parameter!$F$4),"Neu prüfen",IF(AND(OR($H27="Qualifiziert",$H27="Besichtigung geplant",$H27="Angebot offen"),$I27=""),"Termin fehlt",""))))))</f>
        <v/>
      </c>
    </row>
    <row r="28" ht="24" customHeight="1">
      <c r="A28" s="13" t="n"/>
      <c r="B28" s="27" t="n"/>
      <c r="C28" s="13" t="n"/>
      <c r="D28" s="13" t="n"/>
      <c r="E28" s="28" t="n"/>
      <c r="F28" s="13" t="n"/>
      <c r="G28" s="13" t="n"/>
      <c r="H28" s="16" t="n"/>
      <c r="I28" s="27" t="n"/>
      <c r="J28" s="17" t="n"/>
      <c r="K28" s="18">
        <f>IF($A28="","",IFERROR(VLOOKUP($H28,Parameter!$A$4:$B$9,2,FALSE),""))</f>
        <v/>
      </c>
      <c r="L28" s="19">
        <f>IF(OR($A28="",$J28="",$K28=""),"",$J28*$K28)</f>
        <v/>
      </c>
      <c r="M28" s="20">
        <f>IF(OR($A28="",$B28=""),"",MAX(0,TODAY()-$B28))</f>
        <v/>
      </c>
      <c r="N28" s="21">
        <f>IF($A28="","",IF(OR($B28="",$H28=""),"Eingaben prüfen",IF(AND($H28&lt;&gt;"Gewonnen",$H28&lt;&gt;"Abgesagt",$I28&lt;&gt;"",$I28&lt;TODAY()),"Aktion überfällig",IF(AND($H28&lt;&gt;"",$K28=""),"Status prüfen",IF(AND($H28="Neu",$M28&gt;Parameter!$F$4),"Neu prüfen",IF(AND(OR($H28="Qualifiziert",$H28="Besichtigung geplant",$H28="Angebot offen"),$I28=""),"Termin fehlt",""))))))</f>
        <v/>
      </c>
    </row>
    <row r="29" ht="24" customHeight="1">
      <c r="A29" s="13" t="n"/>
      <c r="B29" s="27" t="n"/>
      <c r="C29" s="13" t="n"/>
      <c r="D29" s="13" t="n"/>
      <c r="E29" s="28" t="n"/>
      <c r="F29" s="13" t="n"/>
      <c r="G29" s="13" t="n"/>
      <c r="H29" s="16" t="n"/>
      <c r="I29" s="27" t="n"/>
      <c r="J29" s="17" t="n"/>
      <c r="K29" s="22">
        <f>IF($A29="","",IFERROR(VLOOKUP($H29,Parameter!$A$4:$B$9,2,FALSE),""))</f>
        <v/>
      </c>
      <c r="L29" s="23">
        <f>IF(OR($A29="",$J29="",$K29=""),"",$J29*$K29)</f>
        <v/>
      </c>
      <c r="M29" s="24">
        <f>IF(OR($A29="",$B29=""),"",MAX(0,TODAY()-$B29))</f>
        <v/>
      </c>
      <c r="N29" s="25">
        <f>IF($A29="","",IF(OR($B29="",$H29=""),"Eingaben prüfen",IF(AND($H29&lt;&gt;"Gewonnen",$H29&lt;&gt;"Abgesagt",$I29&lt;&gt;"",$I29&lt;TODAY()),"Aktion überfällig",IF(AND($H29&lt;&gt;"",$K29=""),"Status prüfen",IF(AND($H29="Neu",$M29&gt;Parameter!$F$4),"Neu prüfen",IF(AND(OR($H29="Qualifiziert",$H29="Besichtigung geplant",$H29="Angebot offen"),$I29=""),"Termin fehlt",""))))))</f>
        <v/>
      </c>
    </row>
    <row r="30" ht="24" customHeight="1">
      <c r="A30" s="13" t="n"/>
      <c r="B30" s="27" t="n"/>
      <c r="C30" s="13" t="n"/>
      <c r="D30" s="13" t="n"/>
      <c r="E30" s="28" t="n"/>
      <c r="F30" s="13" t="n"/>
      <c r="G30" s="13" t="n"/>
      <c r="H30" s="16" t="n"/>
      <c r="I30" s="27" t="n"/>
      <c r="J30" s="17" t="n"/>
      <c r="K30" s="18">
        <f>IF($A30="","",IFERROR(VLOOKUP($H30,Parameter!$A$4:$B$9,2,FALSE),""))</f>
        <v/>
      </c>
      <c r="L30" s="19">
        <f>IF(OR($A30="",$J30="",$K30=""),"",$J30*$K30)</f>
        <v/>
      </c>
      <c r="M30" s="20">
        <f>IF(OR($A30="",$B30=""),"",MAX(0,TODAY()-$B30))</f>
        <v/>
      </c>
      <c r="N30" s="21">
        <f>IF($A30="","",IF(OR($B30="",$H30=""),"Eingaben prüfen",IF(AND($H30&lt;&gt;"Gewonnen",$H30&lt;&gt;"Abgesagt",$I30&lt;&gt;"",$I30&lt;TODAY()),"Aktion überfällig",IF(AND($H30&lt;&gt;"",$K30=""),"Status prüfen",IF(AND($H30="Neu",$M30&gt;Parameter!$F$4),"Neu prüfen",IF(AND(OR($H30="Qualifiziert",$H30="Besichtigung geplant",$H30="Angebot offen"),$I30=""),"Termin fehlt",""))))))</f>
        <v/>
      </c>
    </row>
    <row r="31" ht="24" customHeight="1">
      <c r="A31" s="13" t="n"/>
      <c r="B31" s="27" t="n"/>
      <c r="C31" s="13" t="n"/>
      <c r="D31" s="13" t="n"/>
      <c r="E31" s="28" t="n"/>
      <c r="F31" s="13" t="n"/>
      <c r="G31" s="13" t="n"/>
      <c r="H31" s="16" t="n"/>
      <c r="I31" s="27" t="n"/>
      <c r="J31" s="17" t="n"/>
      <c r="K31" s="22">
        <f>IF($A31="","",IFERROR(VLOOKUP($H31,Parameter!$A$4:$B$9,2,FALSE),""))</f>
        <v/>
      </c>
      <c r="L31" s="23">
        <f>IF(OR($A31="",$J31="",$K31=""),"",$J31*$K31)</f>
        <v/>
      </c>
      <c r="M31" s="24">
        <f>IF(OR($A31="",$B31=""),"",MAX(0,TODAY()-$B31))</f>
        <v/>
      </c>
      <c r="N31" s="25">
        <f>IF($A31="","",IF(OR($B31="",$H31=""),"Eingaben prüfen",IF(AND($H31&lt;&gt;"Gewonnen",$H31&lt;&gt;"Abgesagt",$I31&lt;&gt;"",$I31&lt;TODAY()),"Aktion überfällig",IF(AND($H31&lt;&gt;"",$K31=""),"Status prüfen",IF(AND($H31="Neu",$M31&gt;Parameter!$F$4),"Neu prüfen",IF(AND(OR($H31="Qualifiziert",$H31="Besichtigung geplant",$H31="Angebot offen"),$I31=""),"Termin fehlt",""))))))</f>
        <v/>
      </c>
    </row>
    <row r="32" ht="24" customHeight="1">
      <c r="A32" s="13" t="n"/>
      <c r="B32" s="27" t="n"/>
      <c r="C32" s="13" t="n"/>
      <c r="D32" s="13" t="n"/>
      <c r="E32" s="28" t="n"/>
      <c r="F32" s="13" t="n"/>
      <c r="G32" s="13" t="n"/>
      <c r="H32" s="16" t="n"/>
      <c r="I32" s="27" t="n"/>
      <c r="J32" s="17" t="n"/>
      <c r="K32" s="18">
        <f>IF($A32="","",IFERROR(VLOOKUP($H32,Parameter!$A$4:$B$9,2,FALSE),""))</f>
        <v/>
      </c>
      <c r="L32" s="19">
        <f>IF(OR($A32="",$J32="",$K32=""),"",$J32*$K32)</f>
        <v/>
      </c>
      <c r="M32" s="20">
        <f>IF(OR($A32="",$B32=""),"",MAX(0,TODAY()-$B32))</f>
        <v/>
      </c>
      <c r="N32" s="21">
        <f>IF($A32="","",IF(OR($B32="",$H32=""),"Eingaben prüfen",IF(AND($H32&lt;&gt;"Gewonnen",$H32&lt;&gt;"Abgesagt",$I32&lt;&gt;"",$I32&lt;TODAY()),"Aktion überfällig",IF(AND($H32&lt;&gt;"",$K32=""),"Status prüfen",IF(AND($H32="Neu",$M32&gt;Parameter!$F$4),"Neu prüfen",IF(AND(OR($H32="Qualifiziert",$H32="Besichtigung geplant",$H32="Angebot offen"),$I32=""),"Termin fehlt",""))))))</f>
        <v/>
      </c>
    </row>
    <row r="33" ht="24" customHeight="1">
      <c r="A33" s="13" t="n"/>
      <c r="B33" s="27" t="n"/>
      <c r="C33" s="13" t="n"/>
      <c r="D33" s="13" t="n"/>
      <c r="E33" s="28" t="n"/>
      <c r="F33" s="13" t="n"/>
      <c r="G33" s="13" t="n"/>
      <c r="H33" s="16" t="n"/>
      <c r="I33" s="27" t="n"/>
      <c r="J33" s="17" t="n"/>
      <c r="K33" s="22">
        <f>IF($A33="","",IFERROR(VLOOKUP($H33,Parameter!$A$4:$B$9,2,FALSE),""))</f>
        <v/>
      </c>
      <c r="L33" s="23">
        <f>IF(OR($A33="",$J33="",$K33=""),"",$J33*$K33)</f>
        <v/>
      </c>
      <c r="M33" s="24">
        <f>IF(OR($A33="",$B33=""),"",MAX(0,TODAY()-$B33))</f>
        <v/>
      </c>
      <c r="N33" s="25">
        <f>IF($A33="","",IF(OR($B33="",$H33=""),"Eingaben prüfen",IF(AND($H33&lt;&gt;"Gewonnen",$H33&lt;&gt;"Abgesagt",$I33&lt;&gt;"",$I33&lt;TODAY()),"Aktion überfällig",IF(AND($H33&lt;&gt;"",$K33=""),"Status prüfen",IF(AND($H33="Neu",$M33&gt;Parameter!$F$4),"Neu prüfen",IF(AND(OR($H33="Qualifiziert",$H33="Besichtigung geplant",$H33="Angebot offen"),$I33=""),"Termin fehlt",""))))))</f>
        <v/>
      </c>
    </row>
    <row r="34" ht="24" customHeight="1">
      <c r="A34" s="13" t="n"/>
      <c r="B34" s="27" t="n"/>
      <c r="C34" s="13" t="n"/>
      <c r="D34" s="13" t="n"/>
      <c r="E34" s="28" t="n"/>
      <c r="F34" s="13" t="n"/>
      <c r="G34" s="13" t="n"/>
      <c r="H34" s="16" t="n"/>
      <c r="I34" s="27" t="n"/>
      <c r="J34" s="17" t="n"/>
      <c r="K34" s="18">
        <f>IF($A34="","",IFERROR(VLOOKUP($H34,Parameter!$A$4:$B$9,2,FALSE),""))</f>
        <v/>
      </c>
      <c r="L34" s="19">
        <f>IF(OR($A34="",$J34="",$K34=""),"",$J34*$K34)</f>
        <v/>
      </c>
      <c r="M34" s="20">
        <f>IF(OR($A34="",$B34=""),"",MAX(0,TODAY()-$B34))</f>
        <v/>
      </c>
      <c r="N34" s="21">
        <f>IF($A34="","",IF(OR($B34="",$H34=""),"Eingaben prüfen",IF(AND($H34&lt;&gt;"Gewonnen",$H34&lt;&gt;"Abgesagt",$I34&lt;&gt;"",$I34&lt;TODAY()),"Aktion überfällig",IF(AND($H34&lt;&gt;"",$K34=""),"Status prüfen",IF(AND($H34="Neu",$M34&gt;Parameter!$F$4),"Neu prüfen",IF(AND(OR($H34="Qualifiziert",$H34="Besichtigung geplant",$H34="Angebot offen"),$I34=""),"Termin fehlt",""))))))</f>
        <v/>
      </c>
    </row>
    <row r="35" ht="24" customHeight="1">
      <c r="A35" s="13" t="n"/>
      <c r="B35" s="27" t="n"/>
      <c r="C35" s="13" t="n"/>
      <c r="D35" s="13" t="n"/>
      <c r="E35" s="28" t="n"/>
      <c r="F35" s="13" t="n"/>
      <c r="G35" s="13" t="n"/>
      <c r="H35" s="16" t="n"/>
      <c r="I35" s="27" t="n"/>
      <c r="J35" s="17" t="n"/>
      <c r="K35" s="22">
        <f>IF($A35="","",IFERROR(VLOOKUP($H35,Parameter!$A$4:$B$9,2,FALSE),""))</f>
        <v/>
      </c>
      <c r="L35" s="23">
        <f>IF(OR($A35="",$J35="",$K35=""),"",$J35*$K35)</f>
        <v/>
      </c>
      <c r="M35" s="24">
        <f>IF(OR($A35="",$B35=""),"",MAX(0,TODAY()-$B35))</f>
        <v/>
      </c>
      <c r="N35" s="25">
        <f>IF($A35="","",IF(OR($B35="",$H35=""),"Eingaben prüfen",IF(AND($H35&lt;&gt;"Gewonnen",$H35&lt;&gt;"Abgesagt",$I35&lt;&gt;"",$I35&lt;TODAY()),"Aktion überfällig",IF(AND($H35&lt;&gt;"",$K35=""),"Status prüfen",IF(AND($H35="Neu",$M35&gt;Parameter!$F$4),"Neu prüfen",IF(AND(OR($H35="Qualifiziert",$H35="Besichtigung geplant",$H35="Angebot offen"),$I35=""),"Termin fehlt",""))))))</f>
        <v/>
      </c>
    </row>
    <row r="36" ht="24" customHeight="1">
      <c r="A36" s="13" t="n"/>
      <c r="B36" s="27" t="n"/>
      <c r="C36" s="13" t="n"/>
      <c r="D36" s="13" t="n"/>
      <c r="E36" s="28" t="n"/>
      <c r="F36" s="13" t="n"/>
      <c r="G36" s="13" t="n"/>
      <c r="H36" s="16" t="n"/>
      <c r="I36" s="27" t="n"/>
      <c r="J36" s="17" t="n"/>
      <c r="K36" s="18">
        <f>IF($A36="","",IFERROR(VLOOKUP($H36,Parameter!$A$4:$B$9,2,FALSE),""))</f>
        <v/>
      </c>
      <c r="L36" s="19">
        <f>IF(OR($A36="",$J36="",$K36=""),"",$J36*$K36)</f>
        <v/>
      </c>
      <c r="M36" s="20">
        <f>IF(OR($A36="",$B36=""),"",MAX(0,TODAY()-$B36))</f>
        <v/>
      </c>
      <c r="N36" s="21">
        <f>IF($A36="","",IF(OR($B36="",$H36=""),"Eingaben prüfen",IF(AND($H36&lt;&gt;"Gewonnen",$H36&lt;&gt;"Abgesagt",$I36&lt;&gt;"",$I36&lt;TODAY()),"Aktion überfällig",IF(AND($H36&lt;&gt;"",$K36=""),"Status prüfen",IF(AND($H36="Neu",$M36&gt;Parameter!$F$4),"Neu prüfen",IF(AND(OR($H36="Qualifiziert",$H36="Besichtigung geplant",$H36="Angebot offen"),$I36=""),"Termin fehlt",""))))))</f>
        <v/>
      </c>
    </row>
    <row r="37" ht="24" customHeight="1">
      <c r="A37" s="13" t="n"/>
      <c r="B37" s="27" t="n"/>
      <c r="C37" s="13" t="n"/>
      <c r="D37" s="13" t="n"/>
      <c r="E37" s="28" t="n"/>
      <c r="F37" s="13" t="n"/>
      <c r="G37" s="13" t="n"/>
      <c r="H37" s="16" t="n"/>
      <c r="I37" s="27" t="n"/>
      <c r="J37" s="17" t="n"/>
      <c r="K37" s="22">
        <f>IF($A37="","",IFERROR(VLOOKUP($H37,Parameter!$A$4:$B$9,2,FALSE),""))</f>
        <v/>
      </c>
      <c r="L37" s="23">
        <f>IF(OR($A37="",$J37="",$K37=""),"",$J37*$K37)</f>
        <v/>
      </c>
      <c r="M37" s="24">
        <f>IF(OR($A37="",$B37=""),"",MAX(0,TODAY()-$B37))</f>
        <v/>
      </c>
      <c r="N37" s="25">
        <f>IF($A37="","",IF(OR($B37="",$H37=""),"Eingaben prüfen",IF(AND($H37&lt;&gt;"Gewonnen",$H37&lt;&gt;"Abgesagt",$I37&lt;&gt;"",$I37&lt;TODAY()),"Aktion überfällig",IF(AND($H37&lt;&gt;"",$K37=""),"Status prüfen",IF(AND($H37="Neu",$M37&gt;Parameter!$F$4),"Neu prüfen",IF(AND(OR($H37="Qualifiziert",$H37="Besichtigung geplant",$H37="Angebot offen"),$I37=""),"Termin fehlt",""))))))</f>
        <v/>
      </c>
    </row>
    <row r="38" ht="24" customHeight="1">
      <c r="A38" s="13" t="n"/>
      <c r="B38" s="27" t="n"/>
      <c r="C38" s="13" t="n"/>
      <c r="D38" s="13" t="n"/>
      <c r="E38" s="28" t="n"/>
      <c r="F38" s="13" t="n"/>
      <c r="G38" s="13" t="n"/>
      <c r="H38" s="16" t="n"/>
      <c r="I38" s="27" t="n"/>
      <c r="J38" s="17" t="n"/>
      <c r="K38" s="18">
        <f>IF($A38="","",IFERROR(VLOOKUP($H38,Parameter!$A$4:$B$9,2,FALSE),""))</f>
        <v/>
      </c>
      <c r="L38" s="19">
        <f>IF(OR($A38="",$J38="",$K38=""),"",$J38*$K38)</f>
        <v/>
      </c>
      <c r="M38" s="20">
        <f>IF(OR($A38="",$B38=""),"",MAX(0,TODAY()-$B38))</f>
        <v/>
      </c>
      <c r="N38" s="21">
        <f>IF($A38="","",IF(OR($B38="",$H38=""),"Eingaben prüfen",IF(AND($H38&lt;&gt;"Gewonnen",$H38&lt;&gt;"Abgesagt",$I38&lt;&gt;"",$I38&lt;TODAY()),"Aktion überfällig",IF(AND($H38&lt;&gt;"",$K38=""),"Status prüfen",IF(AND($H38="Neu",$M38&gt;Parameter!$F$4),"Neu prüfen",IF(AND(OR($H38="Qualifiziert",$H38="Besichtigung geplant",$H38="Angebot offen"),$I38=""),"Termin fehlt",""))))))</f>
        <v/>
      </c>
    </row>
    <row r="39" ht="24" customHeight="1">
      <c r="A39" s="13" t="n"/>
      <c r="B39" s="27" t="n"/>
      <c r="C39" s="13" t="n"/>
      <c r="D39" s="13" t="n"/>
      <c r="E39" s="28" t="n"/>
      <c r="F39" s="13" t="n"/>
      <c r="G39" s="13" t="n"/>
      <c r="H39" s="16" t="n"/>
      <c r="I39" s="27" t="n"/>
      <c r="J39" s="17" t="n"/>
      <c r="K39" s="22">
        <f>IF($A39="","",IFERROR(VLOOKUP($H39,Parameter!$A$4:$B$9,2,FALSE),""))</f>
        <v/>
      </c>
      <c r="L39" s="23">
        <f>IF(OR($A39="",$J39="",$K39=""),"",$J39*$K39)</f>
        <v/>
      </c>
      <c r="M39" s="24">
        <f>IF(OR($A39="",$B39=""),"",MAX(0,TODAY()-$B39))</f>
        <v/>
      </c>
      <c r="N39" s="25">
        <f>IF($A39="","",IF(OR($B39="",$H39=""),"Eingaben prüfen",IF(AND($H39&lt;&gt;"Gewonnen",$H39&lt;&gt;"Abgesagt",$I39&lt;&gt;"",$I39&lt;TODAY()),"Aktion überfällig",IF(AND($H39&lt;&gt;"",$K39=""),"Status prüfen",IF(AND($H39="Neu",$M39&gt;Parameter!$F$4),"Neu prüfen",IF(AND(OR($H39="Qualifiziert",$H39="Besichtigung geplant",$H39="Angebot offen"),$I39=""),"Termin fehlt",""))))))</f>
        <v/>
      </c>
    </row>
    <row r="40" ht="24" customHeight="1">
      <c r="A40" s="13" t="n"/>
      <c r="B40" s="27" t="n"/>
      <c r="C40" s="13" t="n"/>
      <c r="D40" s="13" t="n"/>
      <c r="E40" s="28" t="n"/>
      <c r="F40" s="13" t="n"/>
      <c r="G40" s="13" t="n"/>
      <c r="H40" s="16" t="n"/>
      <c r="I40" s="27" t="n"/>
      <c r="J40" s="17" t="n"/>
      <c r="K40" s="18">
        <f>IF($A40="","",IFERROR(VLOOKUP($H40,Parameter!$A$4:$B$9,2,FALSE),""))</f>
        <v/>
      </c>
      <c r="L40" s="19">
        <f>IF(OR($A40="",$J40="",$K40=""),"",$J40*$K40)</f>
        <v/>
      </c>
      <c r="M40" s="20">
        <f>IF(OR($A40="",$B40=""),"",MAX(0,TODAY()-$B40))</f>
        <v/>
      </c>
      <c r="N40" s="21">
        <f>IF($A40="","",IF(OR($B40="",$H40=""),"Eingaben prüfen",IF(AND($H40&lt;&gt;"Gewonnen",$H40&lt;&gt;"Abgesagt",$I40&lt;&gt;"",$I40&lt;TODAY()),"Aktion überfällig",IF(AND($H40&lt;&gt;"",$K40=""),"Status prüfen",IF(AND($H40="Neu",$M40&gt;Parameter!$F$4),"Neu prüfen",IF(AND(OR($H40="Qualifiziert",$H40="Besichtigung geplant",$H40="Angebot offen"),$I40=""),"Termin fehlt",""))))))</f>
        <v/>
      </c>
    </row>
    <row r="41" ht="24" customHeight="1">
      <c r="A41" s="13" t="n"/>
      <c r="B41" s="27" t="n"/>
      <c r="C41" s="13" t="n"/>
      <c r="D41" s="13" t="n"/>
      <c r="E41" s="28" t="n"/>
      <c r="F41" s="13" t="n"/>
      <c r="G41" s="13" t="n"/>
      <c r="H41" s="16" t="n"/>
      <c r="I41" s="27" t="n"/>
      <c r="J41" s="17" t="n"/>
      <c r="K41" s="22">
        <f>IF($A41="","",IFERROR(VLOOKUP($H41,Parameter!$A$4:$B$9,2,FALSE),""))</f>
        <v/>
      </c>
      <c r="L41" s="23">
        <f>IF(OR($A41="",$J41="",$K41=""),"",$J41*$K41)</f>
        <v/>
      </c>
      <c r="M41" s="24">
        <f>IF(OR($A41="",$B41=""),"",MAX(0,TODAY()-$B41))</f>
        <v/>
      </c>
      <c r="N41" s="25">
        <f>IF($A41="","",IF(OR($B41="",$H41=""),"Eingaben prüfen",IF(AND($H41&lt;&gt;"Gewonnen",$H41&lt;&gt;"Abgesagt",$I41&lt;&gt;"",$I41&lt;TODAY()),"Aktion überfällig",IF(AND($H41&lt;&gt;"",$K41=""),"Status prüfen",IF(AND($H41="Neu",$M41&gt;Parameter!$F$4),"Neu prüfen",IF(AND(OR($H41="Qualifiziert",$H41="Besichtigung geplant",$H41="Angebot offen"),$I41=""),"Termin fehlt",""))))))</f>
        <v/>
      </c>
    </row>
    <row r="42" ht="24" customHeight="1">
      <c r="A42" s="13" t="n"/>
      <c r="B42" s="27" t="n"/>
      <c r="C42" s="13" t="n"/>
      <c r="D42" s="13" t="n"/>
      <c r="E42" s="28" t="n"/>
      <c r="F42" s="13" t="n"/>
      <c r="G42" s="13" t="n"/>
      <c r="H42" s="16" t="n"/>
      <c r="I42" s="27" t="n"/>
      <c r="J42" s="17" t="n"/>
      <c r="K42" s="18">
        <f>IF($A42="","",IFERROR(VLOOKUP($H42,Parameter!$A$4:$B$9,2,FALSE),""))</f>
        <v/>
      </c>
      <c r="L42" s="19">
        <f>IF(OR($A42="",$J42="",$K42=""),"",$J42*$K42)</f>
        <v/>
      </c>
      <c r="M42" s="20">
        <f>IF(OR($A42="",$B42=""),"",MAX(0,TODAY()-$B42))</f>
        <v/>
      </c>
      <c r="N42" s="21">
        <f>IF($A42="","",IF(OR($B42="",$H42=""),"Eingaben prüfen",IF(AND($H42&lt;&gt;"Gewonnen",$H42&lt;&gt;"Abgesagt",$I42&lt;&gt;"",$I42&lt;TODAY()),"Aktion überfällig",IF(AND($H42&lt;&gt;"",$K42=""),"Status prüfen",IF(AND($H42="Neu",$M42&gt;Parameter!$F$4),"Neu prüfen",IF(AND(OR($H42="Qualifiziert",$H42="Besichtigung geplant",$H42="Angebot offen"),$I42=""),"Termin fehlt",""))))))</f>
        <v/>
      </c>
    </row>
    <row r="43" ht="24" customHeight="1">
      <c r="A43" s="13" t="n"/>
      <c r="B43" s="27" t="n"/>
      <c r="C43" s="13" t="n"/>
      <c r="D43" s="13" t="n"/>
      <c r="E43" s="28" t="n"/>
      <c r="F43" s="13" t="n"/>
      <c r="G43" s="13" t="n"/>
      <c r="H43" s="16" t="n"/>
      <c r="I43" s="27" t="n"/>
      <c r="J43" s="17" t="n"/>
      <c r="K43" s="22">
        <f>IF($A43="","",IFERROR(VLOOKUP($H43,Parameter!$A$4:$B$9,2,FALSE),""))</f>
        <v/>
      </c>
      <c r="L43" s="23">
        <f>IF(OR($A43="",$J43="",$K43=""),"",$J43*$K43)</f>
        <v/>
      </c>
      <c r="M43" s="24">
        <f>IF(OR($A43="",$B43=""),"",MAX(0,TODAY()-$B43))</f>
        <v/>
      </c>
      <c r="N43" s="25">
        <f>IF($A43="","",IF(OR($B43="",$H43=""),"Eingaben prüfen",IF(AND($H43&lt;&gt;"Gewonnen",$H43&lt;&gt;"Abgesagt",$I43&lt;&gt;"",$I43&lt;TODAY()),"Aktion überfällig",IF(AND($H43&lt;&gt;"",$K43=""),"Status prüfen",IF(AND($H43="Neu",$M43&gt;Parameter!$F$4),"Neu prüfen",IF(AND(OR($H43="Qualifiziert",$H43="Besichtigung geplant",$H43="Angebot offen"),$I43=""),"Termin fehlt",""))))))</f>
        <v/>
      </c>
    </row>
    <row r="44" ht="24" customHeight="1">
      <c r="A44" s="13" t="n"/>
      <c r="B44" s="27" t="n"/>
      <c r="C44" s="13" t="n"/>
      <c r="D44" s="13" t="n"/>
      <c r="E44" s="28" t="n"/>
      <c r="F44" s="13" t="n"/>
      <c r="G44" s="13" t="n"/>
      <c r="H44" s="16" t="n"/>
      <c r="I44" s="27" t="n"/>
      <c r="J44" s="17" t="n"/>
      <c r="K44" s="18">
        <f>IF($A44="","",IFERROR(VLOOKUP($H44,Parameter!$A$4:$B$9,2,FALSE),""))</f>
        <v/>
      </c>
      <c r="L44" s="19">
        <f>IF(OR($A44="",$J44="",$K44=""),"",$J44*$K44)</f>
        <v/>
      </c>
      <c r="M44" s="20">
        <f>IF(OR($A44="",$B44=""),"",MAX(0,TODAY()-$B44))</f>
        <v/>
      </c>
      <c r="N44" s="21">
        <f>IF($A44="","",IF(OR($B44="",$H44=""),"Eingaben prüfen",IF(AND($H44&lt;&gt;"Gewonnen",$H44&lt;&gt;"Abgesagt",$I44&lt;&gt;"",$I44&lt;TODAY()),"Aktion überfällig",IF(AND($H44&lt;&gt;"",$K44=""),"Status prüfen",IF(AND($H44="Neu",$M44&gt;Parameter!$F$4),"Neu prüfen",IF(AND(OR($H44="Qualifiziert",$H44="Besichtigung geplant",$H44="Angebot offen"),$I44=""),"Termin fehlt",""))))))</f>
        <v/>
      </c>
    </row>
    <row r="45" ht="24" customHeight="1">
      <c r="A45" s="13" t="n"/>
      <c r="B45" s="27" t="n"/>
      <c r="C45" s="13" t="n"/>
      <c r="D45" s="13" t="n"/>
      <c r="E45" s="28" t="n"/>
      <c r="F45" s="13" t="n"/>
      <c r="G45" s="13" t="n"/>
      <c r="H45" s="16" t="n"/>
      <c r="I45" s="27" t="n"/>
      <c r="J45" s="17" t="n"/>
      <c r="K45" s="22">
        <f>IF($A45="","",IFERROR(VLOOKUP($H45,Parameter!$A$4:$B$9,2,FALSE),""))</f>
        <v/>
      </c>
      <c r="L45" s="23">
        <f>IF(OR($A45="",$J45="",$K45=""),"",$J45*$K45)</f>
        <v/>
      </c>
      <c r="M45" s="24">
        <f>IF(OR($A45="",$B45=""),"",MAX(0,TODAY()-$B45))</f>
        <v/>
      </c>
      <c r="N45" s="25">
        <f>IF($A45="","",IF(OR($B45="",$H45=""),"Eingaben prüfen",IF(AND($H45&lt;&gt;"Gewonnen",$H45&lt;&gt;"Abgesagt",$I45&lt;&gt;"",$I45&lt;TODAY()),"Aktion überfällig",IF(AND($H45&lt;&gt;"",$K45=""),"Status prüfen",IF(AND($H45="Neu",$M45&gt;Parameter!$F$4),"Neu prüfen",IF(AND(OR($H45="Qualifiziert",$H45="Besichtigung geplant",$H45="Angebot offen"),$I45=""),"Termin fehlt",""))))))</f>
        <v/>
      </c>
    </row>
    <row r="46" ht="24" customHeight="1">
      <c r="A46" s="13" t="n"/>
      <c r="B46" s="27" t="n"/>
      <c r="C46" s="13" t="n"/>
      <c r="D46" s="13" t="n"/>
      <c r="E46" s="28" t="n"/>
      <c r="F46" s="13" t="n"/>
      <c r="G46" s="13" t="n"/>
      <c r="H46" s="16" t="n"/>
      <c r="I46" s="27" t="n"/>
      <c r="J46" s="17" t="n"/>
      <c r="K46" s="18">
        <f>IF($A46="","",IFERROR(VLOOKUP($H46,Parameter!$A$4:$B$9,2,FALSE),""))</f>
        <v/>
      </c>
      <c r="L46" s="19">
        <f>IF(OR($A46="",$J46="",$K46=""),"",$J46*$K46)</f>
        <v/>
      </c>
      <c r="M46" s="20">
        <f>IF(OR($A46="",$B46=""),"",MAX(0,TODAY()-$B46))</f>
        <v/>
      </c>
      <c r="N46" s="21">
        <f>IF($A46="","",IF(OR($B46="",$H46=""),"Eingaben prüfen",IF(AND($H46&lt;&gt;"Gewonnen",$H46&lt;&gt;"Abgesagt",$I46&lt;&gt;"",$I46&lt;TODAY()),"Aktion überfällig",IF(AND($H46&lt;&gt;"",$K46=""),"Status prüfen",IF(AND($H46="Neu",$M46&gt;Parameter!$F$4),"Neu prüfen",IF(AND(OR($H46="Qualifiziert",$H46="Besichtigung geplant",$H46="Angebot offen"),$I46=""),"Termin fehlt",""))))))</f>
        <v/>
      </c>
    </row>
    <row r="47" ht="24" customHeight="1">
      <c r="A47" s="13" t="n"/>
      <c r="B47" s="27" t="n"/>
      <c r="C47" s="13" t="n"/>
      <c r="D47" s="13" t="n"/>
      <c r="E47" s="28" t="n"/>
      <c r="F47" s="13" t="n"/>
      <c r="G47" s="13" t="n"/>
      <c r="H47" s="16" t="n"/>
      <c r="I47" s="27" t="n"/>
      <c r="J47" s="17" t="n"/>
      <c r="K47" s="22">
        <f>IF($A47="","",IFERROR(VLOOKUP($H47,Parameter!$A$4:$B$9,2,FALSE),""))</f>
        <v/>
      </c>
      <c r="L47" s="23">
        <f>IF(OR($A47="",$J47="",$K47=""),"",$J47*$K47)</f>
        <v/>
      </c>
      <c r="M47" s="24">
        <f>IF(OR($A47="",$B47=""),"",MAX(0,TODAY()-$B47))</f>
        <v/>
      </c>
      <c r="N47" s="25">
        <f>IF($A47="","",IF(OR($B47="",$H47=""),"Eingaben prüfen",IF(AND($H47&lt;&gt;"Gewonnen",$H47&lt;&gt;"Abgesagt",$I47&lt;&gt;"",$I47&lt;TODAY()),"Aktion überfällig",IF(AND($H47&lt;&gt;"",$K47=""),"Status prüfen",IF(AND($H47="Neu",$M47&gt;Parameter!$F$4),"Neu prüfen",IF(AND(OR($H47="Qualifiziert",$H47="Besichtigung geplant",$H47="Angebot offen"),$I47=""),"Termin fehlt",""))))))</f>
        <v/>
      </c>
    </row>
    <row r="48" ht="24" customHeight="1">
      <c r="A48" s="13" t="n"/>
      <c r="B48" s="27" t="n"/>
      <c r="C48" s="13" t="n"/>
      <c r="D48" s="13" t="n"/>
      <c r="E48" s="28" t="n"/>
      <c r="F48" s="13" t="n"/>
      <c r="G48" s="13" t="n"/>
      <c r="H48" s="16" t="n"/>
      <c r="I48" s="27" t="n"/>
      <c r="J48" s="17" t="n"/>
      <c r="K48" s="18">
        <f>IF($A48="","",IFERROR(VLOOKUP($H48,Parameter!$A$4:$B$9,2,FALSE),""))</f>
        <v/>
      </c>
      <c r="L48" s="19">
        <f>IF(OR($A48="",$J48="",$K48=""),"",$J48*$K48)</f>
        <v/>
      </c>
      <c r="M48" s="20">
        <f>IF(OR($A48="",$B48=""),"",MAX(0,TODAY()-$B48))</f>
        <v/>
      </c>
      <c r="N48" s="21">
        <f>IF($A48="","",IF(OR($B48="",$H48=""),"Eingaben prüfen",IF(AND($H48&lt;&gt;"Gewonnen",$H48&lt;&gt;"Abgesagt",$I48&lt;&gt;"",$I48&lt;TODAY()),"Aktion überfällig",IF(AND($H48&lt;&gt;"",$K48=""),"Status prüfen",IF(AND($H48="Neu",$M48&gt;Parameter!$F$4),"Neu prüfen",IF(AND(OR($H48="Qualifiziert",$H48="Besichtigung geplant",$H48="Angebot offen"),$I48=""),"Termin fehlt",""))))))</f>
        <v/>
      </c>
    </row>
    <row r="49" ht="24" customHeight="1">
      <c r="A49" s="13" t="n"/>
      <c r="B49" s="27" t="n"/>
      <c r="C49" s="13" t="n"/>
      <c r="D49" s="13" t="n"/>
      <c r="E49" s="28" t="n"/>
      <c r="F49" s="13" t="n"/>
      <c r="G49" s="13" t="n"/>
      <c r="H49" s="16" t="n"/>
      <c r="I49" s="27" t="n"/>
      <c r="J49" s="17" t="n"/>
      <c r="K49" s="22">
        <f>IF($A49="","",IFERROR(VLOOKUP($H49,Parameter!$A$4:$B$9,2,FALSE),""))</f>
        <v/>
      </c>
      <c r="L49" s="23">
        <f>IF(OR($A49="",$J49="",$K49=""),"",$J49*$K49)</f>
        <v/>
      </c>
      <c r="M49" s="24">
        <f>IF(OR($A49="",$B49=""),"",MAX(0,TODAY()-$B49))</f>
        <v/>
      </c>
      <c r="N49" s="25">
        <f>IF($A49="","",IF(OR($B49="",$H49=""),"Eingaben prüfen",IF(AND($H49&lt;&gt;"Gewonnen",$H49&lt;&gt;"Abgesagt",$I49&lt;&gt;"",$I49&lt;TODAY()),"Aktion überfällig",IF(AND($H49&lt;&gt;"",$K49=""),"Status prüfen",IF(AND($H49="Neu",$M49&gt;Parameter!$F$4),"Neu prüfen",IF(AND(OR($H49="Qualifiziert",$H49="Besichtigung geplant",$H49="Angebot offen"),$I49=""),"Termin fehlt",""))))))</f>
        <v/>
      </c>
    </row>
    <row r="50" ht="24" customHeight="1">
      <c r="A50" s="13" t="n"/>
      <c r="B50" s="27" t="n"/>
      <c r="C50" s="13" t="n"/>
      <c r="D50" s="13" t="n"/>
      <c r="E50" s="28" t="n"/>
      <c r="F50" s="13" t="n"/>
      <c r="G50" s="13" t="n"/>
      <c r="H50" s="16" t="n"/>
      <c r="I50" s="27" t="n"/>
      <c r="J50" s="17" t="n"/>
      <c r="K50" s="18">
        <f>IF($A50="","",IFERROR(VLOOKUP($H50,Parameter!$A$4:$B$9,2,FALSE),""))</f>
        <v/>
      </c>
      <c r="L50" s="19">
        <f>IF(OR($A50="",$J50="",$K50=""),"",$J50*$K50)</f>
        <v/>
      </c>
      <c r="M50" s="20">
        <f>IF(OR($A50="",$B50=""),"",MAX(0,TODAY()-$B50))</f>
        <v/>
      </c>
      <c r="N50" s="21">
        <f>IF($A50="","",IF(OR($B50="",$H50=""),"Eingaben prüfen",IF(AND($H50&lt;&gt;"Gewonnen",$H50&lt;&gt;"Abgesagt",$I50&lt;&gt;"",$I50&lt;TODAY()),"Aktion überfällig",IF(AND($H50&lt;&gt;"",$K50=""),"Status prüfen",IF(AND($H50="Neu",$M50&gt;Parameter!$F$4),"Neu prüfen",IF(AND(OR($H50="Qualifiziert",$H50="Besichtigung geplant",$H50="Angebot offen"),$I50=""),"Termin fehlt",""))))))</f>
        <v/>
      </c>
    </row>
    <row r="51" ht="24" customHeight="1">
      <c r="A51" s="13" t="n"/>
      <c r="B51" s="27" t="n"/>
      <c r="C51" s="13" t="n"/>
      <c r="D51" s="13" t="n"/>
      <c r="E51" s="28" t="n"/>
      <c r="F51" s="13" t="n"/>
      <c r="G51" s="13" t="n"/>
      <c r="H51" s="16" t="n"/>
      <c r="I51" s="27" t="n"/>
      <c r="J51" s="17" t="n"/>
      <c r="K51" s="22">
        <f>IF($A51="","",IFERROR(VLOOKUP($H51,Parameter!$A$4:$B$9,2,FALSE),""))</f>
        <v/>
      </c>
      <c r="L51" s="23">
        <f>IF(OR($A51="",$J51="",$K51=""),"",$J51*$K51)</f>
        <v/>
      </c>
      <c r="M51" s="24">
        <f>IF(OR($A51="",$B51=""),"",MAX(0,TODAY()-$B51))</f>
        <v/>
      </c>
      <c r="N51" s="25">
        <f>IF($A51="","",IF(OR($B51="",$H51=""),"Eingaben prüfen",IF(AND($H51&lt;&gt;"Gewonnen",$H51&lt;&gt;"Abgesagt",$I51&lt;&gt;"",$I51&lt;TODAY()),"Aktion überfällig",IF(AND($H51&lt;&gt;"",$K51=""),"Status prüfen",IF(AND($H51="Neu",$M51&gt;Parameter!$F$4),"Neu prüfen",IF(AND(OR($H51="Qualifiziert",$H51="Besichtigung geplant",$H51="Angebot offen"),$I51=""),"Termin fehlt",""))))))</f>
        <v/>
      </c>
    </row>
    <row r="52" ht="24" customHeight="1">
      <c r="A52" s="13" t="n"/>
      <c r="B52" s="27" t="n"/>
      <c r="C52" s="13" t="n"/>
      <c r="D52" s="13" t="n"/>
      <c r="E52" s="28" t="n"/>
      <c r="F52" s="13" t="n"/>
      <c r="G52" s="13" t="n"/>
      <c r="H52" s="16" t="n"/>
      <c r="I52" s="27" t="n"/>
      <c r="J52" s="17" t="n"/>
      <c r="K52" s="18">
        <f>IF($A52="","",IFERROR(VLOOKUP($H52,Parameter!$A$4:$B$9,2,FALSE),""))</f>
        <v/>
      </c>
      <c r="L52" s="19">
        <f>IF(OR($A52="",$J52="",$K52=""),"",$J52*$K52)</f>
        <v/>
      </c>
      <c r="M52" s="20">
        <f>IF(OR($A52="",$B52=""),"",MAX(0,TODAY()-$B52))</f>
        <v/>
      </c>
      <c r="N52" s="21">
        <f>IF($A52="","",IF(OR($B52="",$H52=""),"Eingaben prüfen",IF(AND($H52&lt;&gt;"Gewonnen",$H52&lt;&gt;"Abgesagt",$I52&lt;&gt;"",$I52&lt;TODAY()),"Aktion überfällig",IF(AND($H52&lt;&gt;"",$K52=""),"Status prüfen",IF(AND($H52="Neu",$M52&gt;Parameter!$F$4),"Neu prüfen",IF(AND(OR($H52="Qualifiziert",$H52="Besichtigung geplant",$H52="Angebot offen"),$I52=""),"Termin fehlt",""))))))</f>
        <v/>
      </c>
    </row>
    <row r="53" ht="24" customHeight="1">
      <c r="A53" s="13" t="n"/>
      <c r="B53" s="27" t="n"/>
      <c r="C53" s="13" t="n"/>
      <c r="D53" s="13" t="n"/>
      <c r="E53" s="28" t="n"/>
      <c r="F53" s="13" t="n"/>
      <c r="G53" s="13" t="n"/>
      <c r="H53" s="16" t="n"/>
      <c r="I53" s="27" t="n"/>
      <c r="J53" s="17" t="n"/>
      <c r="K53" s="22">
        <f>IF($A53="","",IFERROR(VLOOKUP($H53,Parameter!$A$4:$B$9,2,FALSE),""))</f>
        <v/>
      </c>
      <c r="L53" s="23">
        <f>IF(OR($A53="",$J53="",$K53=""),"",$J53*$K53)</f>
        <v/>
      </c>
      <c r="M53" s="24">
        <f>IF(OR($A53="",$B53=""),"",MAX(0,TODAY()-$B53))</f>
        <v/>
      </c>
      <c r="N53" s="25">
        <f>IF($A53="","",IF(OR($B53="",$H53=""),"Eingaben prüfen",IF(AND($H53&lt;&gt;"Gewonnen",$H53&lt;&gt;"Abgesagt",$I53&lt;&gt;"",$I53&lt;TODAY()),"Aktion überfällig",IF(AND($H53&lt;&gt;"",$K53=""),"Status prüfen",IF(AND($H53="Neu",$M53&gt;Parameter!$F$4),"Neu prüfen",IF(AND(OR($H53="Qualifiziert",$H53="Besichtigung geplant",$H53="Angebot offen"),$I53=""),"Termin fehlt",""))))))</f>
        <v/>
      </c>
    </row>
    <row r="54" ht="24" customHeight="1">
      <c r="A54" s="13" t="n"/>
      <c r="B54" s="27" t="n"/>
      <c r="C54" s="13" t="n"/>
      <c r="D54" s="13" t="n"/>
      <c r="E54" s="28" t="n"/>
      <c r="F54" s="13" t="n"/>
      <c r="G54" s="13" t="n"/>
      <c r="H54" s="16" t="n"/>
      <c r="I54" s="27" t="n"/>
      <c r="J54" s="17" t="n"/>
      <c r="K54" s="18">
        <f>IF($A54="","",IFERROR(VLOOKUP($H54,Parameter!$A$4:$B$9,2,FALSE),""))</f>
        <v/>
      </c>
      <c r="L54" s="19">
        <f>IF(OR($A54="",$J54="",$K54=""),"",$J54*$K54)</f>
        <v/>
      </c>
      <c r="M54" s="20">
        <f>IF(OR($A54="",$B54=""),"",MAX(0,TODAY()-$B54))</f>
        <v/>
      </c>
      <c r="N54" s="21">
        <f>IF($A54="","",IF(OR($B54="",$H54=""),"Eingaben prüfen",IF(AND($H54&lt;&gt;"Gewonnen",$H54&lt;&gt;"Abgesagt",$I54&lt;&gt;"",$I54&lt;TODAY()),"Aktion überfällig",IF(AND($H54&lt;&gt;"",$K54=""),"Status prüfen",IF(AND($H54="Neu",$M54&gt;Parameter!$F$4),"Neu prüfen",IF(AND(OR($H54="Qualifiziert",$H54="Besichtigung geplant",$H54="Angebot offen"),$I54=""),"Termin fehlt",""))))))</f>
        <v/>
      </c>
    </row>
    <row r="55" ht="24" customHeight="1">
      <c r="A55" s="13" t="n"/>
      <c r="B55" s="27" t="n"/>
      <c r="C55" s="13" t="n"/>
      <c r="D55" s="13" t="n"/>
      <c r="E55" s="28" t="n"/>
      <c r="F55" s="13" t="n"/>
      <c r="G55" s="13" t="n"/>
      <c r="H55" s="16" t="n"/>
      <c r="I55" s="27" t="n"/>
      <c r="J55" s="17" t="n"/>
      <c r="K55" s="22">
        <f>IF($A55="","",IFERROR(VLOOKUP($H55,Parameter!$A$4:$B$9,2,FALSE),""))</f>
        <v/>
      </c>
      <c r="L55" s="23">
        <f>IF(OR($A55="",$J55="",$K55=""),"",$J55*$K55)</f>
        <v/>
      </c>
      <c r="M55" s="24">
        <f>IF(OR($A55="",$B55=""),"",MAX(0,TODAY()-$B55))</f>
        <v/>
      </c>
      <c r="N55" s="25">
        <f>IF($A55="","",IF(OR($B55="",$H55=""),"Eingaben prüfen",IF(AND($H55&lt;&gt;"Gewonnen",$H55&lt;&gt;"Abgesagt",$I55&lt;&gt;"",$I55&lt;TODAY()),"Aktion überfällig",IF(AND($H55&lt;&gt;"",$K55=""),"Status prüfen",IF(AND($H55="Neu",$M55&gt;Parameter!$F$4),"Neu prüfen",IF(AND(OR($H55="Qualifiziert",$H55="Besichtigung geplant",$H55="Angebot offen"),$I55=""),"Termin fehlt",""))))))</f>
        <v/>
      </c>
    </row>
    <row r="56" ht="24" customHeight="1">
      <c r="A56" s="13" t="n"/>
      <c r="B56" s="27" t="n"/>
      <c r="C56" s="13" t="n"/>
      <c r="D56" s="13" t="n"/>
      <c r="E56" s="28" t="n"/>
      <c r="F56" s="13" t="n"/>
      <c r="G56" s="13" t="n"/>
      <c r="H56" s="16" t="n"/>
      <c r="I56" s="27" t="n"/>
      <c r="J56" s="17" t="n"/>
      <c r="K56" s="18">
        <f>IF($A56="","",IFERROR(VLOOKUP($H56,Parameter!$A$4:$B$9,2,FALSE),""))</f>
        <v/>
      </c>
      <c r="L56" s="19">
        <f>IF(OR($A56="",$J56="",$K56=""),"",$J56*$K56)</f>
        <v/>
      </c>
      <c r="M56" s="20">
        <f>IF(OR($A56="",$B56=""),"",MAX(0,TODAY()-$B56))</f>
        <v/>
      </c>
      <c r="N56" s="21">
        <f>IF($A56="","",IF(OR($B56="",$H56=""),"Eingaben prüfen",IF(AND($H56&lt;&gt;"Gewonnen",$H56&lt;&gt;"Abgesagt",$I56&lt;&gt;"",$I56&lt;TODAY()),"Aktion überfällig",IF(AND($H56&lt;&gt;"",$K56=""),"Status prüfen",IF(AND($H56="Neu",$M56&gt;Parameter!$F$4),"Neu prüfen",IF(AND(OR($H56="Qualifiziert",$H56="Besichtigung geplant",$H56="Angebot offen"),$I56=""),"Termin fehlt",""))))))</f>
        <v/>
      </c>
    </row>
    <row r="57" ht="24" customHeight="1">
      <c r="A57" s="13" t="n"/>
      <c r="B57" s="27" t="n"/>
      <c r="C57" s="13" t="n"/>
      <c r="D57" s="13" t="n"/>
      <c r="E57" s="28" t="n"/>
      <c r="F57" s="13" t="n"/>
      <c r="G57" s="13" t="n"/>
      <c r="H57" s="16" t="n"/>
      <c r="I57" s="27" t="n"/>
      <c r="J57" s="17" t="n"/>
      <c r="K57" s="22">
        <f>IF($A57="","",IFERROR(VLOOKUP($H57,Parameter!$A$4:$B$9,2,FALSE),""))</f>
        <v/>
      </c>
      <c r="L57" s="23">
        <f>IF(OR($A57="",$J57="",$K57=""),"",$J57*$K57)</f>
        <v/>
      </c>
      <c r="M57" s="24">
        <f>IF(OR($A57="",$B57=""),"",MAX(0,TODAY()-$B57))</f>
        <v/>
      </c>
      <c r="N57" s="25">
        <f>IF($A57="","",IF(OR($B57="",$H57=""),"Eingaben prüfen",IF(AND($H57&lt;&gt;"Gewonnen",$H57&lt;&gt;"Abgesagt",$I57&lt;&gt;"",$I57&lt;TODAY()),"Aktion überfällig",IF(AND($H57&lt;&gt;"",$K57=""),"Status prüfen",IF(AND($H57="Neu",$M57&gt;Parameter!$F$4),"Neu prüfen",IF(AND(OR($H57="Qualifiziert",$H57="Besichtigung geplant",$H57="Angebot offen"),$I57=""),"Termin fehlt",""))))))</f>
        <v/>
      </c>
    </row>
    <row r="58" ht="24" customHeight="1">
      <c r="A58" s="13" t="n"/>
      <c r="B58" s="27" t="n"/>
      <c r="C58" s="13" t="n"/>
      <c r="D58" s="13" t="n"/>
      <c r="E58" s="28" t="n"/>
      <c r="F58" s="13" t="n"/>
      <c r="G58" s="13" t="n"/>
      <c r="H58" s="16" t="n"/>
      <c r="I58" s="27" t="n"/>
      <c r="J58" s="17" t="n"/>
      <c r="K58" s="18">
        <f>IF($A58="","",IFERROR(VLOOKUP($H58,Parameter!$A$4:$B$9,2,FALSE),""))</f>
        <v/>
      </c>
      <c r="L58" s="19">
        <f>IF(OR($A58="",$J58="",$K58=""),"",$J58*$K58)</f>
        <v/>
      </c>
      <c r="M58" s="20">
        <f>IF(OR($A58="",$B58=""),"",MAX(0,TODAY()-$B58))</f>
        <v/>
      </c>
      <c r="N58" s="21">
        <f>IF($A58="","",IF(OR($B58="",$H58=""),"Eingaben prüfen",IF(AND($H58&lt;&gt;"Gewonnen",$H58&lt;&gt;"Abgesagt",$I58&lt;&gt;"",$I58&lt;TODAY()),"Aktion überfällig",IF(AND($H58&lt;&gt;"",$K58=""),"Status prüfen",IF(AND($H58="Neu",$M58&gt;Parameter!$F$4),"Neu prüfen",IF(AND(OR($H58="Qualifiziert",$H58="Besichtigung geplant",$H58="Angebot offen"),$I58=""),"Termin fehlt",""))))))</f>
        <v/>
      </c>
    </row>
    <row r="59" ht="24" customHeight="1">
      <c r="A59" s="13" t="n"/>
      <c r="B59" s="27" t="n"/>
      <c r="C59" s="13" t="n"/>
      <c r="D59" s="13" t="n"/>
      <c r="E59" s="28" t="n"/>
      <c r="F59" s="13" t="n"/>
      <c r="G59" s="13" t="n"/>
      <c r="H59" s="16" t="n"/>
      <c r="I59" s="27" t="n"/>
      <c r="J59" s="17" t="n"/>
      <c r="K59" s="22">
        <f>IF($A59="","",IFERROR(VLOOKUP($H59,Parameter!$A$4:$B$9,2,FALSE),""))</f>
        <v/>
      </c>
      <c r="L59" s="23">
        <f>IF(OR($A59="",$J59="",$K59=""),"",$J59*$K59)</f>
        <v/>
      </c>
      <c r="M59" s="24">
        <f>IF(OR($A59="",$B59=""),"",MAX(0,TODAY()-$B59))</f>
        <v/>
      </c>
      <c r="N59" s="25">
        <f>IF($A59="","",IF(OR($B59="",$H59=""),"Eingaben prüfen",IF(AND($H59&lt;&gt;"Gewonnen",$H59&lt;&gt;"Abgesagt",$I59&lt;&gt;"",$I59&lt;TODAY()),"Aktion überfällig",IF(AND($H59&lt;&gt;"",$K59=""),"Status prüfen",IF(AND($H59="Neu",$M59&gt;Parameter!$F$4),"Neu prüfen",IF(AND(OR($H59="Qualifiziert",$H59="Besichtigung geplant",$H59="Angebot offen"),$I59=""),"Termin fehlt",""))))))</f>
        <v/>
      </c>
    </row>
    <row r="60" ht="24" customHeight="1">
      <c r="A60" s="13" t="n"/>
      <c r="B60" s="27" t="n"/>
      <c r="C60" s="13" t="n"/>
      <c r="D60" s="13" t="n"/>
      <c r="E60" s="28" t="n"/>
      <c r="F60" s="13" t="n"/>
      <c r="G60" s="13" t="n"/>
      <c r="H60" s="16" t="n"/>
      <c r="I60" s="27" t="n"/>
      <c r="J60" s="17" t="n"/>
      <c r="K60" s="18">
        <f>IF($A60="","",IFERROR(VLOOKUP($H60,Parameter!$A$4:$B$9,2,FALSE),""))</f>
        <v/>
      </c>
      <c r="L60" s="19">
        <f>IF(OR($A60="",$J60="",$K60=""),"",$J60*$K60)</f>
        <v/>
      </c>
      <c r="M60" s="20">
        <f>IF(OR($A60="",$B60=""),"",MAX(0,TODAY()-$B60))</f>
        <v/>
      </c>
      <c r="N60" s="21">
        <f>IF($A60="","",IF(OR($B60="",$H60=""),"Eingaben prüfen",IF(AND($H60&lt;&gt;"Gewonnen",$H60&lt;&gt;"Abgesagt",$I60&lt;&gt;"",$I60&lt;TODAY()),"Aktion überfällig",IF(AND($H60&lt;&gt;"",$K60=""),"Status prüfen",IF(AND($H60="Neu",$M60&gt;Parameter!$F$4),"Neu prüfen",IF(AND(OR($H60="Qualifiziert",$H60="Besichtigung geplant",$H60="Angebot offen"),$I60=""),"Termin fehlt",""))))))</f>
        <v/>
      </c>
    </row>
    <row r="61" ht="24" customHeight="1">
      <c r="A61" s="13" t="n"/>
      <c r="B61" s="27" t="n"/>
      <c r="C61" s="13" t="n"/>
      <c r="D61" s="13" t="n"/>
      <c r="E61" s="28" t="n"/>
      <c r="F61" s="13" t="n"/>
      <c r="G61" s="13" t="n"/>
      <c r="H61" s="16" t="n"/>
      <c r="I61" s="27" t="n"/>
      <c r="J61" s="17" t="n"/>
      <c r="K61" s="22">
        <f>IF($A61="","",IFERROR(VLOOKUP($H61,Parameter!$A$4:$B$9,2,FALSE),""))</f>
        <v/>
      </c>
      <c r="L61" s="23">
        <f>IF(OR($A61="",$J61="",$K61=""),"",$J61*$K61)</f>
        <v/>
      </c>
      <c r="M61" s="24">
        <f>IF(OR($A61="",$B61=""),"",MAX(0,TODAY()-$B61))</f>
        <v/>
      </c>
      <c r="N61" s="25">
        <f>IF($A61="","",IF(OR($B61="",$H61=""),"Eingaben prüfen",IF(AND($H61&lt;&gt;"Gewonnen",$H61&lt;&gt;"Abgesagt",$I61&lt;&gt;"",$I61&lt;TODAY()),"Aktion überfällig",IF(AND($H61&lt;&gt;"",$K61=""),"Status prüfen",IF(AND($H61="Neu",$M61&gt;Parameter!$F$4),"Neu prüfen",IF(AND(OR($H61="Qualifiziert",$H61="Besichtigung geplant",$H61="Angebot offen"),$I61=""),"Termin fehlt",""))))))</f>
        <v/>
      </c>
    </row>
    <row r="62" ht="24" customHeight="1">
      <c r="A62" s="13" t="n"/>
      <c r="B62" s="27" t="n"/>
      <c r="C62" s="13" t="n"/>
      <c r="D62" s="13" t="n"/>
      <c r="E62" s="28" t="n"/>
      <c r="F62" s="13" t="n"/>
      <c r="G62" s="13" t="n"/>
      <c r="H62" s="16" t="n"/>
      <c r="I62" s="27" t="n"/>
      <c r="J62" s="17" t="n"/>
      <c r="K62" s="18">
        <f>IF($A62="","",IFERROR(VLOOKUP($H62,Parameter!$A$4:$B$9,2,FALSE),""))</f>
        <v/>
      </c>
      <c r="L62" s="19">
        <f>IF(OR($A62="",$J62="",$K62=""),"",$J62*$K62)</f>
        <v/>
      </c>
      <c r="M62" s="20">
        <f>IF(OR($A62="",$B62=""),"",MAX(0,TODAY()-$B62))</f>
        <v/>
      </c>
      <c r="N62" s="21">
        <f>IF($A62="","",IF(OR($B62="",$H62=""),"Eingaben prüfen",IF(AND($H62&lt;&gt;"Gewonnen",$H62&lt;&gt;"Abgesagt",$I62&lt;&gt;"",$I62&lt;TODAY()),"Aktion überfällig",IF(AND($H62&lt;&gt;"",$K62=""),"Status prüfen",IF(AND($H62="Neu",$M62&gt;Parameter!$F$4),"Neu prüfen",IF(AND(OR($H62="Qualifiziert",$H62="Besichtigung geplant",$H62="Angebot offen"),$I62=""),"Termin fehlt",""))))))</f>
        <v/>
      </c>
    </row>
    <row r="63" ht="24" customHeight="1">
      <c r="A63" s="13" t="n"/>
      <c r="B63" s="27" t="n"/>
      <c r="C63" s="13" t="n"/>
      <c r="D63" s="13" t="n"/>
      <c r="E63" s="28" t="n"/>
      <c r="F63" s="13" t="n"/>
      <c r="G63" s="13" t="n"/>
      <c r="H63" s="16" t="n"/>
      <c r="I63" s="27" t="n"/>
      <c r="J63" s="17" t="n"/>
      <c r="K63" s="22">
        <f>IF($A63="","",IFERROR(VLOOKUP($H63,Parameter!$A$4:$B$9,2,FALSE),""))</f>
        <v/>
      </c>
      <c r="L63" s="23">
        <f>IF(OR($A63="",$J63="",$K63=""),"",$J63*$K63)</f>
        <v/>
      </c>
      <c r="M63" s="24">
        <f>IF(OR($A63="",$B63=""),"",MAX(0,TODAY()-$B63))</f>
        <v/>
      </c>
      <c r="N63" s="25">
        <f>IF($A63="","",IF(OR($B63="",$H63=""),"Eingaben prüfen",IF(AND($H63&lt;&gt;"Gewonnen",$H63&lt;&gt;"Abgesagt",$I63&lt;&gt;"",$I63&lt;TODAY()),"Aktion überfällig",IF(AND($H63&lt;&gt;"",$K63=""),"Status prüfen",IF(AND($H63="Neu",$M63&gt;Parameter!$F$4),"Neu prüfen",IF(AND(OR($H63="Qualifiziert",$H63="Besichtigung geplant",$H63="Angebot offen"),$I63=""),"Termin fehlt",""))))))</f>
        <v/>
      </c>
    </row>
    <row r="64" ht="24" customHeight="1">
      <c r="A64" s="13" t="n"/>
      <c r="B64" s="27" t="n"/>
      <c r="C64" s="13" t="n"/>
      <c r="D64" s="13" t="n"/>
      <c r="E64" s="28" t="n"/>
      <c r="F64" s="13" t="n"/>
      <c r="G64" s="13" t="n"/>
      <c r="H64" s="16" t="n"/>
      <c r="I64" s="27" t="n"/>
      <c r="J64" s="17" t="n"/>
      <c r="K64" s="18">
        <f>IF($A64="","",IFERROR(VLOOKUP($H64,Parameter!$A$4:$B$9,2,FALSE),""))</f>
        <v/>
      </c>
      <c r="L64" s="19">
        <f>IF(OR($A64="",$J64="",$K64=""),"",$J64*$K64)</f>
        <v/>
      </c>
      <c r="M64" s="20">
        <f>IF(OR($A64="",$B64=""),"",MAX(0,TODAY()-$B64))</f>
        <v/>
      </c>
      <c r="N64" s="21">
        <f>IF($A64="","",IF(OR($B64="",$H64=""),"Eingaben prüfen",IF(AND($H64&lt;&gt;"Gewonnen",$H64&lt;&gt;"Abgesagt",$I64&lt;&gt;"",$I64&lt;TODAY()),"Aktion überfällig",IF(AND($H64&lt;&gt;"",$K64=""),"Status prüfen",IF(AND($H64="Neu",$M64&gt;Parameter!$F$4),"Neu prüfen",IF(AND(OR($H64="Qualifiziert",$H64="Besichtigung geplant",$H64="Angebot offen"),$I64=""),"Termin fehlt",""))))))</f>
        <v/>
      </c>
    </row>
    <row r="65" ht="24" customHeight="1">
      <c r="A65" s="13" t="n"/>
      <c r="B65" s="27" t="n"/>
      <c r="C65" s="13" t="n"/>
      <c r="D65" s="13" t="n"/>
      <c r="E65" s="28" t="n"/>
      <c r="F65" s="13" t="n"/>
      <c r="G65" s="13" t="n"/>
      <c r="H65" s="16" t="n"/>
      <c r="I65" s="27" t="n"/>
      <c r="J65" s="17" t="n"/>
      <c r="K65" s="22">
        <f>IF($A65="","",IFERROR(VLOOKUP($H65,Parameter!$A$4:$B$9,2,FALSE),""))</f>
        <v/>
      </c>
      <c r="L65" s="23">
        <f>IF(OR($A65="",$J65="",$K65=""),"",$J65*$K65)</f>
        <v/>
      </c>
      <c r="M65" s="24">
        <f>IF(OR($A65="",$B65=""),"",MAX(0,TODAY()-$B65))</f>
        <v/>
      </c>
      <c r="N65" s="25">
        <f>IF($A65="","",IF(OR($B65="",$H65=""),"Eingaben prüfen",IF(AND($H65&lt;&gt;"Gewonnen",$H65&lt;&gt;"Abgesagt",$I65&lt;&gt;"",$I65&lt;TODAY()),"Aktion überfällig",IF(AND($H65&lt;&gt;"",$K65=""),"Status prüfen",IF(AND($H65="Neu",$M65&gt;Parameter!$F$4),"Neu prüfen",IF(AND(OR($H65="Qualifiziert",$H65="Besichtigung geplant",$H65="Angebot offen"),$I65=""),"Termin fehlt",""))))))</f>
        <v/>
      </c>
    </row>
    <row r="66" ht="24" customHeight="1">
      <c r="A66" s="13" t="n"/>
      <c r="B66" s="27" t="n"/>
      <c r="C66" s="13" t="n"/>
      <c r="D66" s="13" t="n"/>
      <c r="E66" s="28" t="n"/>
      <c r="F66" s="13" t="n"/>
      <c r="G66" s="13" t="n"/>
      <c r="H66" s="16" t="n"/>
      <c r="I66" s="27" t="n"/>
      <c r="J66" s="17" t="n"/>
      <c r="K66" s="18">
        <f>IF($A66="","",IFERROR(VLOOKUP($H66,Parameter!$A$4:$B$9,2,FALSE),""))</f>
        <v/>
      </c>
      <c r="L66" s="19">
        <f>IF(OR($A66="",$J66="",$K66=""),"",$J66*$K66)</f>
        <v/>
      </c>
      <c r="M66" s="20">
        <f>IF(OR($A66="",$B66=""),"",MAX(0,TODAY()-$B66))</f>
        <v/>
      </c>
      <c r="N66" s="21">
        <f>IF($A66="","",IF(OR($B66="",$H66=""),"Eingaben prüfen",IF(AND($H66&lt;&gt;"Gewonnen",$H66&lt;&gt;"Abgesagt",$I66&lt;&gt;"",$I66&lt;TODAY()),"Aktion überfällig",IF(AND($H66&lt;&gt;"",$K66=""),"Status prüfen",IF(AND($H66="Neu",$M66&gt;Parameter!$F$4),"Neu prüfen",IF(AND(OR($H66="Qualifiziert",$H66="Besichtigung geplant",$H66="Angebot offen"),$I66=""),"Termin fehlt",""))))))</f>
        <v/>
      </c>
    </row>
    <row r="67" ht="24" customHeight="1">
      <c r="A67" s="13" t="n"/>
      <c r="B67" s="27" t="n"/>
      <c r="C67" s="13" t="n"/>
      <c r="D67" s="13" t="n"/>
      <c r="E67" s="28" t="n"/>
      <c r="F67" s="13" t="n"/>
      <c r="G67" s="13" t="n"/>
      <c r="H67" s="16" t="n"/>
      <c r="I67" s="27" t="n"/>
      <c r="J67" s="17" t="n"/>
      <c r="K67" s="22">
        <f>IF($A67="","",IFERROR(VLOOKUP($H67,Parameter!$A$4:$B$9,2,FALSE),""))</f>
        <v/>
      </c>
      <c r="L67" s="23">
        <f>IF(OR($A67="",$J67="",$K67=""),"",$J67*$K67)</f>
        <v/>
      </c>
      <c r="M67" s="24">
        <f>IF(OR($A67="",$B67=""),"",MAX(0,TODAY()-$B67))</f>
        <v/>
      </c>
      <c r="N67" s="25">
        <f>IF($A67="","",IF(OR($B67="",$H67=""),"Eingaben prüfen",IF(AND($H67&lt;&gt;"Gewonnen",$H67&lt;&gt;"Abgesagt",$I67&lt;&gt;"",$I67&lt;TODAY()),"Aktion überfällig",IF(AND($H67&lt;&gt;"",$K67=""),"Status prüfen",IF(AND($H67="Neu",$M67&gt;Parameter!$F$4),"Neu prüfen",IF(AND(OR($H67="Qualifiziert",$H67="Besichtigung geplant",$H67="Angebot offen"),$I67=""),"Termin fehlt",""))))))</f>
        <v/>
      </c>
    </row>
    <row r="68" ht="24" customHeight="1">
      <c r="A68" s="13" t="n"/>
      <c r="B68" s="27" t="n"/>
      <c r="C68" s="13" t="n"/>
      <c r="D68" s="13" t="n"/>
      <c r="E68" s="28" t="n"/>
      <c r="F68" s="13" t="n"/>
      <c r="G68" s="13" t="n"/>
      <c r="H68" s="16" t="n"/>
      <c r="I68" s="27" t="n"/>
      <c r="J68" s="17" t="n"/>
      <c r="K68" s="18">
        <f>IF($A68="","",IFERROR(VLOOKUP($H68,Parameter!$A$4:$B$9,2,FALSE),""))</f>
        <v/>
      </c>
      <c r="L68" s="19">
        <f>IF(OR($A68="",$J68="",$K68=""),"",$J68*$K68)</f>
        <v/>
      </c>
      <c r="M68" s="20">
        <f>IF(OR($A68="",$B68=""),"",MAX(0,TODAY()-$B68))</f>
        <v/>
      </c>
      <c r="N68" s="21">
        <f>IF($A68="","",IF(OR($B68="",$H68=""),"Eingaben prüfen",IF(AND($H68&lt;&gt;"Gewonnen",$H68&lt;&gt;"Abgesagt",$I68&lt;&gt;"",$I68&lt;TODAY()),"Aktion überfällig",IF(AND($H68&lt;&gt;"",$K68=""),"Status prüfen",IF(AND($H68="Neu",$M68&gt;Parameter!$F$4),"Neu prüfen",IF(AND(OR($H68="Qualifiziert",$H68="Besichtigung geplant",$H68="Angebot offen"),$I68=""),"Termin fehlt",""))))))</f>
        <v/>
      </c>
    </row>
    <row r="69" ht="24" customHeight="1">
      <c r="A69" s="13" t="n"/>
      <c r="B69" s="27" t="n"/>
      <c r="C69" s="13" t="n"/>
      <c r="D69" s="13" t="n"/>
      <c r="E69" s="28" t="n"/>
      <c r="F69" s="13" t="n"/>
      <c r="G69" s="13" t="n"/>
      <c r="H69" s="16" t="n"/>
      <c r="I69" s="27" t="n"/>
      <c r="J69" s="17" t="n"/>
      <c r="K69" s="22">
        <f>IF($A69="","",IFERROR(VLOOKUP($H69,Parameter!$A$4:$B$9,2,FALSE),""))</f>
        <v/>
      </c>
      <c r="L69" s="23">
        <f>IF(OR($A69="",$J69="",$K69=""),"",$J69*$K69)</f>
        <v/>
      </c>
      <c r="M69" s="24">
        <f>IF(OR($A69="",$B69=""),"",MAX(0,TODAY()-$B69))</f>
        <v/>
      </c>
      <c r="N69" s="25">
        <f>IF($A69="","",IF(OR($B69="",$H69=""),"Eingaben prüfen",IF(AND($H69&lt;&gt;"Gewonnen",$H69&lt;&gt;"Abgesagt",$I69&lt;&gt;"",$I69&lt;TODAY()),"Aktion überfällig",IF(AND($H69&lt;&gt;"",$K69=""),"Status prüfen",IF(AND($H69="Neu",$M69&gt;Parameter!$F$4),"Neu prüfen",IF(AND(OR($H69="Qualifiziert",$H69="Besichtigung geplant",$H69="Angebot offen"),$I69=""),"Termin fehlt",""))))))</f>
        <v/>
      </c>
    </row>
    <row r="70" ht="24" customHeight="1">
      <c r="A70" s="13" t="n"/>
      <c r="B70" s="27" t="n"/>
      <c r="C70" s="13" t="n"/>
      <c r="D70" s="13" t="n"/>
      <c r="E70" s="28" t="n"/>
      <c r="F70" s="13" t="n"/>
      <c r="G70" s="13" t="n"/>
      <c r="H70" s="16" t="n"/>
      <c r="I70" s="27" t="n"/>
      <c r="J70" s="17" t="n"/>
      <c r="K70" s="18">
        <f>IF($A70="","",IFERROR(VLOOKUP($H70,Parameter!$A$4:$B$9,2,FALSE),""))</f>
        <v/>
      </c>
      <c r="L70" s="19">
        <f>IF(OR($A70="",$J70="",$K70=""),"",$J70*$K70)</f>
        <v/>
      </c>
      <c r="M70" s="20">
        <f>IF(OR($A70="",$B70=""),"",MAX(0,TODAY()-$B70))</f>
        <v/>
      </c>
      <c r="N70" s="21">
        <f>IF($A70="","",IF(OR($B70="",$H70=""),"Eingaben prüfen",IF(AND($H70&lt;&gt;"Gewonnen",$H70&lt;&gt;"Abgesagt",$I70&lt;&gt;"",$I70&lt;TODAY()),"Aktion überfällig",IF(AND($H70&lt;&gt;"",$K70=""),"Status prüfen",IF(AND($H70="Neu",$M70&gt;Parameter!$F$4),"Neu prüfen",IF(AND(OR($H70="Qualifiziert",$H70="Besichtigung geplant",$H70="Angebot offen"),$I70=""),"Termin fehlt",""))))))</f>
        <v/>
      </c>
    </row>
    <row r="71" ht="24" customHeight="1">
      <c r="A71" s="13" t="n"/>
      <c r="B71" s="27" t="n"/>
      <c r="C71" s="13" t="n"/>
      <c r="D71" s="13" t="n"/>
      <c r="E71" s="28" t="n"/>
      <c r="F71" s="13" t="n"/>
      <c r="G71" s="13" t="n"/>
      <c r="H71" s="16" t="n"/>
      <c r="I71" s="27" t="n"/>
      <c r="J71" s="17" t="n"/>
      <c r="K71" s="22">
        <f>IF($A71="","",IFERROR(VLOOKUP($H71,Parameter!$A$4:$B$9,2,FALSE),""))</f>
        <v/>
      </c>
      <c r="L71" s="23">
        <f>IF(OR($A71="",$J71="",$K71=""),"",$J71*$K71)</f>
        <v/>
      </c>
      <c r="M71" s="24">
        <f>IF(OR($A71="",$B71=""),"",MAX(0,TODAY()-$B71))</f>
        <v/>
      </c>
      <c r="N71" s="25">
        <f>IF($A71="","",IF(OR($B71="",$H71=""),"Eingaben prüfen",IF(AND($H71&lt;&gt;"Gewonnen",$H71&lt;&gt;"Abgesagt",$I71&lt;&gt;"",$I71&lt;TODAY()),"Aktion überfällig",IF(AND($H71&lt;&gt;"",$K71=""),"Status prüfen",IF(AND($H71="Neu",$M71&gt;Parameter!$F$4),"Neu prüfen",IF(AND(OR($H71="Qualifiziert",$H71="Besichtigung geplant",$H71="Angebot offen"),$I71=""),"Termin fehlt",""))))))</f>
        <v/>
      </c>
    </row>
    <row r="72" ht="24" customHeight="1">
      <c r="A72" s="13" t="n"/>
      <c r="B72" s="27" t="n"/>
      <c r="C72" s="13" t="n"/>
      <c r="D72" s="13" t="n"/>
      <c r="E72" s="28" t="n"/>
      <c r="F72" s="13" t="n"/>
      <c r="G72" s="13" t="n"/>
      <c r="H72" s="16" t="n"/>
      <c r="I72" s="27" t="n"/>
      <c r="J72" s="17" t="n"/>
      <c r="K72" s="18">
        <f>IF($A72="","",IFERROR(VLOOKUP($H72,Parameter!$A$4:$B$9,2,FALSE),""))</f>
        <v/>
      </c>
      <c r="L72" s="19">
        <f>IF(OR($A72="",$J72="",$K72=""),"",$J72*$K72)</f>
        <v/>
      </c>
      <c r="M72" s="20">
        <f>IF(OR($A72="",$B72=""),"",MAX(0,TODAY()-$B72))</f>
        <v/>
      </c>
      <c r="N72" s="21">
        <f>IF($A72="","",IF(OR($B72="",$H72=""),"Eingaben prüfen",IF(AND($H72&lt;&gt;"Gewonnen",$H72&lt;&gt;"Abgesagt",$I72&lt;&gt;"",$I72&lt;TODAY()),"Aktion überfällig",IF(AND($H72&lt;&gt;"",$K72=""),"Status prüfen",IF(AND($H72="Neu",$M72&gt;Parameter!$F$4),"Neu prüfen",IF(AND(OR($H72="Qualifiziert",$H72="Besichtigung geplant",$H72="Angebot offen"),$I72=""),"Termin fehlt",""))))))</f>
        <v/>
      </c>
    </row>
    <row r="73" ht="24" customHeight="1">
      <c r="A73" s="13" t="n"/>
      <c r="B73" s="27" t="n"/>
      <c r="C73" s="13" t="n"/>
      <c r="D73" s="13" t="n"/>
      <c r="E73" s="28" t="n"/>
      <c r="F73" s="13" t="n"/>
      <c r="G73" s="13" t="n"/>
      <c r="H73" s="16" t="n"/>
      <c r="I73" s="27" t="n"/>
      <c r="J73" s="17" t="n"/>
      <c r="K73" s="22">
        <f>IF($A73="","",IFERROR(VLOOKUP($H73,Parameter!$A$4:$B$9,2,FALSE),""))</f>
        <v/>
      </c>
      <c r="L73" s="23">
        <f>IF(OR($A73="",$J73="",$K73=""),"",$J73*$K73)</f>
        <v/>
      </c>
      <c r="M73" s="24">
        <f>IF(OR($A73="",$B73=""),"",MAX(0,TODAY()-$B73))</f>
        <v/>
      </c>
      <c r="N73" s="25">
        <f>IF($A73="","",IF(OR($B73="",$H73=""),"Eingaben prüfen",IF(AND($H73&lt;&gt;"Gewonnen",$H73&lt;&gt;"Abgesagt",$I73&lt;&gt;"",$I73&lt;TODAY()),"Aktion überfällig",IF(AND($H73&lt;&gt;"",$K73=""),"Status prüfen",IF(AND($H73="Neu",$M73&gt;Parameter!$F$4),"Neu prüfen",IF(AND(OR($H73="Qualifiziert",$H73="Besichtigung geplant",$H73="Angebot offen"),$I73=""),"Termin fehlt",""))))))</f>
        <v/>
      </c>
    </row>
    <row r="74" ht="24" customHeight="1">
      <c r="A74" s="13" t="n"/>
      <c r="B74" s="27" t="n"/>
      <c r="C74" s="13" t="n"/>
      <c r="D74" s="13" t="n"/>
      <c r="E74" s="28" t="n"/>
      <c r="F74" s="13" t="n"/>
      <c r="G74" s="13" t="n"/>
      <c r="H74" s="16" t="n"/>
      <c r="I74" s="27" t="n"/>
      <c r="J74" s="17" t="n"/>
      <c r="K74" s="18">
        <f>IF($A74="","",IFERROR(VLOOKUP($H74,Parameter!$A$4:$B$9,2,FALSE),""))</f>
        <v/>
      </c>
      <c r="L74" s="19">
        <f>IF(OR($A74="",$J74="",$K74=""),"",$J74*$K74)</f>
        <v/>
      </c>
      <c r="M74" s="20">
        <f>IF(OR($A74="",$B74=""),"",MAX(0,TODAY()-$B74))</f>
        <v/>
      </c>
      <c r="N74" s="21">
        <f>IF($A74="","",IF(OR($B74="",$H74=""),"Eingaben prüfen",IF(AND($H74&lt;&gt;"Gewonnen",$H74&lt;&gt;"Abgesagt",$I74&lt;&gt;"",$I74&lt;TODAY()),"Aktion überfällig",IF(AND($H74&lt;&gt;"",$K74=""),"Status prüfen",IF(AND($H74="Neu",$M74&gt;Parameter!$F$4),"Neu prüfen",IF(AND(OR($H74="Qualifiziert",$H74="Besichtigung geplant",$H74="Angebot offen"),$I74=""),"Termin fehlt",""))))))</f>
        <v/>
      </c>
    </row>
    <row r="75" ht="24" customHeight="1">
      <c r="A75" s="13" t="n"/>
      <c r="B75" s="27" t="n"/>
      <c r="C75" s="13" t="n"/>
      <c r="D75" s="13" t="n"/>
      <c r="E75" s="28" t="n"/>
      <c r="F75" s="13" t="n"/>
      <c r="G75" s="13" t="n"/>
      <c r="H75" s="16" t="n"/>
      <c r="I75" s="27" t="n"/>
      <c r="J75" s="17" t="n"/>
      <c r="K75" s="22">
        <f>IF($A75="","",IFERROR(VLOOKUP($H75,Parameter!$A$4:$B$9,2,FALSE),""))</f>
        <v/>
      </c>
      <c r="L75" s="23">
        <f>IF(OR($A75="",$J75="",$K75=""),"",$J75*$K75)</f>
        <v/>
      </c>
      <c r="M75" s="24">
        <f>IF(OR($A75="",$B75=""),"",MAX(0,TODAY()-$B75))</f>
        <v/>
      </c>
      <c r="N75" s="25">
        <f>IF($A75="","",IF(OR($B75="",$H75=""),"Eingaben prüfen",IF(AND($H75&lt;&gt;"Gewonnen",$H75&lt;&gt;"Abgesagt",$I75&lt;&gt;"",$I75&lt;TODAY()),"Aktion überfällig",IF(AND($H75&lt;&gt;"",$K75=""),"Status prüfen",IF(AND($H75="Neu",$M75&gt;Parameter!$F$4),"Neu prüfen",IF(AND(OR($H75="Qualifiziert",$H75="Besichtigung geplant",$H75="Angebot offen"),$I75=""),"Termin fehlt",""))))))</f>
        <v/>
      </c>
    </row>
    <row r="76" ht="24" customHeight="1">
      <c r="A76" s="13" t="n"/>
      <c r="B76" s="27" t="n"/>
      <c r="C76" s="13" t="n"/>
      <c r="D76" s="13" t="n"/>
      <c r="E76" s="28" t="n"/>
      <c r="F76" s="13" t="n"/>
      <c r="G76" s="13" t="n"/>
      <c r="H76" s="16" t="n"/>
      <c r="I76" s="27" t="n"/>
      <c r="J76" s="17" t="n"/>
      <c r="K76" s="18">
        <f>IF($A76="","",IFERROR(VLOOKUP($H76,Parameter!$A$4:$B$9,2,FALSE),""))</f>
        <v/>
      </c>
      <c r="L76" s="19">
        <f>IF(OR($A76="",$J76="",$K76=""),"",$J76*$K76)</f>
        <v/>
      </c>
      <c r="M76" s="20">
        <f>IF(OR($A76="",$B76=""),"",MAX(0,TODAY()-$B76))</f>
        <v/>
      </c>
      <c r="N76" s="21">
        <f>IF($A76="","",IF(OR($B76="",$H76=""),"Eingaben prüfen",IF(AND($H76&lt;&gt;"Gewonnen",$H76&lt;&gt;"Abgesagt",$I76&lt;&gt;"",$I76&lt;TODAY()),"Aktion überfällig",IF(AND($H76&lt;&gt;"",$K76=""),"Status prüfen",IF(AND($H76="Neu",$M76&gt;Parameter!$F$4),"Neu prüfen",IF(AND(OR($H76="Qualifiziert",$H76="Besichtigung geplant",$H76="Angebot offen"),$I76=""),"Termin fehlt",""))))))</f>
        <v/>
      </c>
    </row>
    <row r="77" ht="24" customHeight="1">
      <c r="A77" s="13" t="n"/>
      <c r="B77" s="27" t="n"/>
      <c r="C77" s="13" t="n"/>
      <c r="D77" s="13" t="n"/>
      <c r="E77" s="28" t="n"/>
      <c r="F77" s="13" t="n"/>
      <c r="G77" s="13" t="n"/>
      <c r="H77" s="16" t="n"/>
      <c r="I77" s="27" t="n"/>
      <c r="J77" s="17" t="n"/>
      <c r="K77" s="22">
        <f>IF($A77="","",IFERROR(VLOOKUP($H77,Parameter!$A$4:$B$9,2,FALSE),""))</f>
        <v/>
      </c>
      <c r="L77" s="23">
        <f>IF(OR($A77="",$J77="",$K77=""),"",$J77*$K77)</f>
        <v/>
      </c>
      <c r="M77" s="24">
        <f>IF(OR($A77="",$B77=""),"",MAX(0,TODAY()-$B77))</f>
        <v/>
      </c>
      <c r="N77" s="25">
        <f>IF($A77="","",IF(OR($B77="",$H77=""),"Eingaben prüfen",IF(AND($H77&lt;&gt;"Gewonnen",$H77&lt;&gt;"Abgesagt",$I77&lt;&gt;"",$I77&lt;TODAY()),"Aktion überfällig",IF(AND($H77&lt;&gt;"",$K77=""),"Status prüfen",IF(AND($H77="Neu",$M77&gt;Parameter!$F$4),"Neu prüfen",IF(AND(OR($H77="Qualifiziert",$H77="Besichtigung geplant",$H77="Angebot offen"),$I77=""),"Termin fehlt",""))))))</f>
        <v/>
      </c>
    </row>
    <row r="78" ht="24" customHeight="1">
      <c r="A78" s="13" t="n"/>
      <c r="B78" s="27" t="n"/>
      <c r="C78" s="13" t="n"/>
      <c r="D78" s="13" t="n"/>
      <c r="E78" s="28" t="n"/>
      <c r="F78" s="13" t="n"/>
      <c r="G78" s="13" t="n"/>
      <c r="H78" s="16" t="n"/>
      <c r="I78" s="27" t="n"/>
      <c r="J78" s="17" t="n"/>
      <c r="K78" s="18">
        <f>IF($A78="","",IFERROR(VLOOKUP($H78,Parameter!$A$4:$B$9,2,FALSE),""))</f>
        <v/>
      </c>
      <c r="L78" s="19">
        <f>IF(OR($A78="",$J78="",$K78=""),"",$J78*$K78)</f>
        <v/>
      </c>
      <c r="M78" s="20">
        <f>IF(OR($A78="",$B78=""),"",MAX(0,TODAY()-$B78))</f>
        <v/>
      </c>
      <c r="N78" s="21">
        <f>IF($A78="","",IF(OR($B78="",$H78=""),"Eingaben prüfen",IF(AND($H78&lt;&gt;"Gewonnen",$H78&lt;&gt;"Abgesagt",$I78&lt;&gt;"",$I78&lt;TODAY()),"Aktion überfällig",IF(AND($H78&lt;&gt;"",$K78=""),"Status prüfen",IF(AND($H78="Neu",$M78&gt;Parameter!$F$4),"Neu prüfen",IF(AND(OR($H78="Qualifiziert",$H78="Besichtigung geplant",$H78="Angebot offen"),$I78=""),"Termin fehlt",""))))))</f>
        <v/>
      </c>
    </row>
    <row r="79" ht="24" customHeight="1">
      <c r="A79" s="13" t="n"/>
      <c r="B79" s="27" t="n"/>
      <c r="C79" s="13" t="n"/>
      <c r="D79" s="13" t="n"/>
      <c r="E79" s="28" t="n"/>
      <c r="F79" s="13" t="n"/>
      <c r="G79" s="13" t="n"/>
      <c r="H79" s="16" t="n"/>
      <c r="I79" s="27" t="n"/>
      <c r="J79" s="17" t="n"/>
      <c r="K79" s="22">
        <f>IF($A79="","",IFERROR(VLOOKUP($H79,Parameter!$A$4:$B$9,2,FALSE),""))</f>
        <v/>
      </c>
      <c r="L79" s="23">
        <f>IF(OR($A79="",$J79="",$K79=""),"",$J79*$K79)</f>
        <v/>
      </c>
      <c r="M79" s="24">
        <f>IF(OR($A79="",$B79=""),"",MAX(0,TODAY()-$B79))</f>
        <v/>
      </c>
      <c r="N79" s="25">
        <f>IF($A79="","",IF(OR($B79="",$H79=""),"Eingaben prüfen",IF(AND($H79&lt;&gt;"Gewonnen",$H79&lt;&gt;"Abgesagt",$I79&lt;&gt;"",$I79&lt;TODAY()),"Aktion überfällig",IF(AND($H79&lt;&gt;"",$K79=""),"Status prüfen",IF(AND($H79="Neu",$M79&gt;Parameter!$F$4),"Neu prüfen",IF(AND(OR($H79="Qualifiziert",$H79="Besichtigung geplant",$H79="Angebot offen"),$I79=""),"Termin fehlt",""))))))</f>
        <v/>
      </c>
    </row>
    <row r="80" ht="24" customHeight="1">
      <c r="A80" s="13" t="n"/>
      <c r="B80" s="27" t="n"/>
      <c r="C80" s="13" t="n"/>
      <c r="D80" s="13" t="n"/>
      <c r="E80" s="28" t="n"/>
      <c r="F80" s="13" t="n"/>
      <c r="G80" s="13" t="n"/>
      <c r="H80" s="16" t="n"/>
      <c r="I80" s="27" t="n"/>
      <c r="J80" s="17" t="n"/>
      <c r="K80" s="18">
        <f>IF($A80="","",IFERROR(VLOOKUP($H80,Parameter!$A$4:$B$9,2,FALSE),""))</f>
        <v/>
      </c>
      <c r="L80" s="19">
        <f>IF(OR($A80="",$J80="",$K80=""),"",$J80*$K80)</f>
        <v/>
      </c>
      <c r="M80" s="20">
        <f>IF(OR($A80="",$B80=""),"",MAX(0,TODAY()-$B80))</f>
        <v/>
      </c>
      <c r="N80" s="21">
        <f>IF($A80="","",IF(OR($B80="",$H80=""),"Eingaben prüfen",IF(AND($H80&lt;&gt;"Gewonnen",$H80&lt;&gt;"Abgesagt",$I80&lt;&gt;"",$I80&lt;TODAY()),"Aktion überfällig",IF(AND($H80&lt;&gt;"",$K80=""),"Status prüfen",IF(AND($H80="Neu",$M80&gt;Parameter!$F$4),"Neu prüfen",IF(AND(OR($H80="Qualifiziert",$H80="Besichtigung geplant",$H80="Angebot offen"),$I80=""),"Termin fehlt",""))))))</f>
        <v/>
      </c>
    </row>
    <row r="81" ht="24" customHeight="1">
      <c r="A81" s="13" t="n"/>
      <c r="B81" s="27" t="n"/>
      <c r="C81" s="13" t="n"/>
      <c r="D81" s="13" t="n"/>
      <c r="E81" s="28" t="n"/>
      <c r="F81" s="13" t="n"/>
      <c r="G81" s="13" t="n"/>
      <c r="H81" s="16" t="n"/>
      <c r="I81" s="27" t="n"/>
      <c r="J81" s="17" t="n"/>
      <c r="K81" s="22">
        <f>IF($A81="","",IFERROR(VLOOKUP($H81,Parameter!$A$4:$B$9,2,FALSE),""))</f>
        <v/>
      </c>
      <c r="L81" s="23">
        <f>IF(OR($A81="",$J81="",$K81=""),"",$J81*$K81)</f>
        <v/>
      </c>
      <c r="M81" s="24">
        <f>IF(OR($A81="",$B81=""),"",MAX(0,TODAY()-$B81))</f>
        <v/>
      </c>
      <c r="N81" s="25">
        <f>IF($A81="","",IF(OR($B81="",$H81=""),"Eingaben prüfen",IF(AND($H81&lt;&gt;"Gewonnen",$H81&lt;&gt;"Abgesagt",$I81&lt;&gt;"",$I81&lt;TODAY()),"Aktion überfällig",IF(AND($H81&lt;&gt;"",$K81=""),"Status prüfen",IF(AND($H81="Neu",$M81&gt;Parameter!$F$4),"Neu prüfen",IF(AND(OR($H81="Qualifiziert",$H81="Besichtigung geplant",$H81="Angebot offen"),$I81=""),"Termin fehlt",""))))))</f>
        <v/>
      </c>
    </row>
    <row r="82" ht="24" customHeight="1">
      <c r="A82" s="13" t="n"/>
      <c r="B82" s="27" t="n"/>
      <c r="C82" s="13" t="n"/>
      <c r="D82" s="13" t="n"/>
      <c r="E82" s="28" t="n"/>
      <c r="F82" s="13" t="n"/>
      <c r="G82" s="13" t="n"/>
      <c r="H82" s="16" t="n"/>
      <c r="I82" s="27" t="n"/>
      <c r="J82" s="17" t="n"/>
      <c r="K82" s="18">
        <f>IF($A82="","",IFERROR(VLOOKUP($H82,Parameter!$A$4:$B$9,2,FALSE),""))</f>
        <v/>
      </c>
      <c r="L82" s="19">
        <f>IF(OR($A82="",$J82="",$K82=""),"",$J82*$K82)</f>
        <v/>
      </c>
      <c r="M82" s="20">
        <f>IF(OR($A82="",$B82=""),"",MAX(0,TODAY()-$B82))</f>
        <v/>
      </c>
      <c r="N82" s="21">
        <f>IF($A82="","",IF(OR($B82="",$H82=""),"Eingaben prüfen",IF(AND($H82&lt;&gt;"Gewonnen",$H82&lt;&gt;"Abgesagt",$I82&lt;&gt;"",$I82&lt;TODAY()),"Aktion überfällig",IF(AND($H82&lt;&gt;"",$K82=""),"Status prüfen",IF(AND($H82="Neu",$M82&gt;Parameter!$F$4),"Neu prüfen",IF(AND(OR($H82="Qualifiziert",$H82="Besichtigung geplant",$H82="Angebot offen"),$I82=""),"Termin fehlt",""))))))</f>
        <v/>
      </c>
    </row>
    <row r="83" ht="24" customHeight="1">
      <c r="A83" s="13" t="n"/>
      <c r="B83" s="27" t="n"/>
      <c r="C83" s="13" t="n"/>
      <c r="D83" s="13" t="n"/>
      <c r="E83" s="28" t="n"/>
      <c r="F83" s="13" t="n"/>
      <c r="G83" s="13" t="n"/>
      <c r="H83" s="16" t="n"/>
      <c r="I83" s="27" t="n"/>
      <c r="J83" s="17" t="n"/>
      <c r="K83" s="22">
        <f>IF($A83="","",IFERROR(VLOOKUP($H83,Parameter!$A$4:$B$9,2,FALSE),""))</f>
        <v/>
      </c>
      <c r="L83" s="23">
        <f>IF(OR($A83="",$J83="",$K83=""),"",$J83*$K83)</f>
        <v/>
      </c>
      <c r="M83" s="24">
        <f>IF(OR($A83="",$B83=""),"",MAX(0,TODAY()-$B83))</f>
        <v/>
      </c>
      <c r="N83" s="25">
        <f>IF($A83="","",IF(OR($B83="",$H83=""),"Eingaben prüfen",IF(AND($H83&lt;&gt;"Gewonnen",$H83&lt;&gt;"Abgesagt",$I83&lt;&gt;"",$I83&lt;TODAY()),"Aktion überfällig",IF(AND($H83&lt;&gt;"",$K83=""),"Status prüfen",IF(AND($H83="Neu",$M83&gt;Parameter!$F$4),"Neu prüfen",IF(AND(OR($H83="Qualifiziert",$H83="Besichtigung geplant",$H83="Angebot offen"),$I83=""),"Termin fehlt",""))))))</f>
        <v/>
      </c>
    </row>
    <row r="84" ht="24" customHeight="1">
      <c r="A84" s="13" t="n"/>
      <c r="B84" s="27" t="n"/>
      <c r="C84" s="13" t="n"/>
      <c r="D84" s="13" t="n"/>
      <c r="E84" s="28" t="n"/>
      <c r="F84" s="13" t="n"/>
      <c r="G84" s="13" t="n"/>
      <c r="H84" s="16" t="n"/>
      <c r="I84" s="27" t="n"/>
      <c r="J84" s="17" t="n"/>
      <c r="K84" s="18">
        <f>IF($A84="","",IFERROR(VLOOKUP($H84,Parameter!$A$4:$B$9,2,FALSE),""))</f>
        <v/>
      </c>
      <c r="L84" s="19">
        <f>IF(OR($A84="",$J84="",$K84=""),"",$J84*$K84)</f>
        <v/>
      </c>
      <c r="M84" s="20">
        <f>IF(OR($A84="",$B84=""),"",MAX(0,TODAY()-$B84))</f>
        <v/>
      </c>
      <c r="N84" s="21">
        <f>IF($A84="","",IF(OR($B84="",$H84=""),"Eingaben prüfen",IF(AND($H84&lt;&gt;"Gewonnen",$H84&lt;&gt;"Abgesagt",$I84&lt;&gt;"",$I84&lt;TODAY()),"Aktion überfällig",IF(AND($H84&lt;&gt;"",$K84=""),"Status prüfen",IF(AND($H84="Neu",$M84&gt;Parameter!$F$4),"Neu prüfen",IF(AND(OR($H84="Qualifiziert",$H84="Besichtigung geplant",$H84="Angebot offen"),$I84=""),"Termin fehlt",""))))))</f>
        <v/>
      </c>
    </row>
    <row r="85" ht="24" customHeight="1">
      <c r="A85" s="13" t="n"/>
      <c r="B85" s="27" t="n"/>
      <c r="C85" s="13" t="n"/>
      <c r="D85" s="13" t="n"/>
      <c r="E85" s="28" t="n"/>
      <c r="F85" s="13" t="n"/>
      <c r="G85" s="13" t="n"/>
      <c r="H85" s="16" t="n"/>
      <c r="I85" s="27" t="n"/>
      <c r="J85" s="17" t="n"/>
      <c r="K85" s="22">
        <f>IF($A85="","",IFERROR(VLOOKUP($H85,Parameter!$A$4:$B$9,2,FALSE),""))</f>
        <v/>
      </c>
      <c r="L85" s="23">
        <f>IF(OR($A85="",$J85="",$K85=""),"",$J85*$K85)</f>
        <v/>
      </c>
      <c r="M85" s="24">
        <f>IF(OR($A85="",$B85=""),"",MAX(0,TODAY()-$B85))</f>
        <v/>
      </c>
      <c r="N85" s="25">
        <f>IF($A85="","",IF(OR($B85="",$H85=""),"Eingaben prüfen",IF(AND($H85&lt;&gt;"Gewonnen",$H85&lt;&gt;"Abgesagt",$I85&lt;&gt;"",$I85&lt;TODAY()),"Aktion überfällig",IF(AND($H85&lt;&gt;"",$K85=""),"Status prüfen",IF(AND($H85="Neu",$M85&gt;Parameter!$F$4),"Neu prüfen",IF(AND(OR($H85="Qualifiziert",$H85="Besichtigung geplant",$H85="Angebot offen"),$I85=""),"Termin fehlt",""))))))</f>
        <v/>
      </c>
    </row>
    <row r="86" ht="24" customHeight="1">
      <c r="A86" s="13" t="n"/>
      <c r="B86" s="27" t="n"/>
      <c r="C86" s="13" t="n"/>
      <c r="D86" s="13" t="n"/>
      <c r="E86" s="28" t="n"/>
      <c r="F86" s="13" t="n"/>
      <c r="G86" s="13" t="n"/>
      <c r="H86" s="16" t="n"/>
      <c r="I86" s="27" t="n"/>
      <c r="J86" s="17" t="n"/>
      <c r="K86" s="18">
        <f>IF($A86="","",IFERROR(VLOOKUP($H86,Parameter!$A$4:$B$9,2,FALSE),""))</f>
        <v/>
      </c>
      <c r="L86" s="19">
        <f>IF(OR($A86="",$J86="",$K86=""),"",$J86*$K86)</f>
        <v/>
      </c>
      <c r="M86" s="20">
        <f>IF(OR($A86="",$B86=""),"",MAX(0,TODAY()-$B86))</f>
        <v/>
      </c>
      <c r="N86" s="21">
        <f>IF($A86="","",IF(OR($B86="",$H86=""),"Eingaben prüfen",IF(AND($H86&lt;&gt;"Gewonnen",$H86&lt;&gt;"Abgesagt",$I86&lt;&gt;"",$I86&lt;TODAY()),"Aktion überfällig",IF(AND($H86&lt;&gt;"",$K86=""),"Status prüfen",IF(AND($H86="Neu",$M86&gt;Parameter!$F$4),"Neu prüfen",IF(AND(OR($H86="Qualifiziert",$H86="Besichtigung geplant",$H86="Angebot offen"),$I86=""),"Termin fehlt",""))))))</f>
        <v/>
      </c>
    </row>
    <row r="87" ht="24" customHeight="1">
      <c r="A87" s="13" t="n"/>
      <c r="B87" s="27" t="n"/>
      <c r="C87" s="13" t="n"/>
      <c r="D87" s="13" t="n"/>
      <c r="E87" s="28" t="n"/>
      <c r="F87" s="13" t="n"/>
      <c r="G87" s="13" t="n"/>
      <c r="H87" s="16" t="n"/>
      <c r="I87" s="27" t="n"/>
      <c r="J87" s="17" t="n"/>
      <c r="K87" s="22">
        <f>IF($A87="","",IFERROR(VLOOKUP($H87,Parameter!$A$4:$B$9,2,FALSE),""))</f>
        <v/>
      </c>
      <c r="L87" s="23">
        <f>IF(OR($A87="",$J87="",$K87=""),"",$J87*$K87)</f>
        <v/>
      </c>
      <c r="M87" s="24">
        <f>IF(OR($A87="",$B87=""),"",MAX(0,TODAY()-$B87))</f>
        <v/>
      </c>
      <c r="N87" s="25">
        <f>IF($A87="","",IF(OR($B87="",$H87=""),"Eingaben prüfen",IF(AND($H87&lt;&gt;"Gewonnen",$H87&lt;&gt;"Abgesagt",$I87&lt;&gt;"",$I87&lt;TODAY()),"Aktion überfällig",IF(AND($H87&lt;&gt;"",$K87=""),"Status prüfen",IF(AND($H87="Neu",$M87&gt;Parameter!$F$4),"Neu prüfen",IF(AND(OR($H87="Qualifiziert",$H87="Besichtigung geplant",$H87="Angebot offen"),$I87=""),"Termin fehlt",""))))))</f>
        <v/>
      </c>
    </row>
    <row r="88" ht="24" customHeight="1">
      <c r="A88" s="13" t="n"/>
      <c r="B88" s="27" t="n"/>
      <c r="C88" s="13" t="n"/>
      <c r="D88" s="13" t="n"/>
      <c r="E88" s="28" t="n"/>
      <c r="F88" s="13" t="n"/>
      <c r="G88" s="13" t="n"/>
      <c r="H88" s="16" t="n"/>
      <c r="I88" s="27" t="n"/>
      <c r="J88" s="17" t="n"/>
      <c r="K88" s="18">
        <f>IF($A88="","",IFERROR(VLOOKUP($H88,Parameter!$A$4:$B$9,2,FALSE),""))</f>
        <v/>
      </c>
      <c r="L88" s="19">
        <f>IF(OR($A88="",$J88="",$K88=""),"",$J88*$K88)</f>
        <v/>
      </c>
      <c r="M88" s="20">
        <f>IF(OR($A88="",$B88=""),"",MAX(0,TODAY()-$B88))</f>
        <v/>
      </c>
      <c r="N88" s="21">
        <f>IF($A88="","",IF(OR($B88="",$H88=""),"Eingaben prüfen",IF(AND($H88&lt;&gt;"Gewonnen",$H88&lt;&gt;"Abgesagt",$I88&lt;&gt;"",$I88&lt;TODAY()),"Aktion überfällig",IF(AND($H88&lt;&gt;"",$K88=""),"Status prüfen",IF(AND($H88="Neu",$M88&gt;Parameter!$F$4),"Neu prüfen",IF(AND(OR($H88="Qualifiziert",$H88="Besichtigung geplant",$H88="Angebot offen"),$I88=""),"Termin fehlt",""))))))</f>
        <v/>
      </c>
    </row>
    <row r="89" ht="24" customHeight="1">
      <c r="A89" s="13" t="n"/>
      <c r="B89" s="27" t="n"/>
      <c r="C89" s="13" t="n"/>
      <c r="D89" s="13" t="n"/>
      <c r="E89" s="28" t="n"/>
      <c r="F89" s="13" t="n"/>
      <c r="G89" s="13" t="n"/>
      <c r="H89" s="16" t="n"/>
      <c r="I89" s="27" t="n"/>
      <c r="J89" s="17" t="n"/>
      <c r="K89" s="22">
        <f>IF($A89="","",IFERROR(VLOOKUP($H89,Parameter!$A$4:$B$9,2,FALSE),""))</f>
        <v/>
      </c>
      <c r="L89" s="23">
        <f>IF(OR($A89="",$J89="",$K89=""),"",$J89*$K89)</f>
        <v/>
      </c>
      <c r="M89" s="24">
        <f>IF(OR($A89="",$B89=""),"",MAX(0,TODAY()-$B89))</f>
        <v/>
      </c>
      <c r="N89" s="25">
        <f>IF($A89="","",IF(OR($B89="",$H89=""),"Eingaben prüfen",IF(AND($H89&lt;&gt;"Gewonnen",$H89&lt;&gt;"Abgesagt",$I89&lt;&gt;"",$I89&lt;TODAY()),"Aktion überfällig",IF(AND($H89&lt;&gt;"",$K89=""),"Status prüfen",IF(AND($H89="Neu",$M89&gt;Parameter!$F$4),"Neu prüfen",IF(AND(OR($H89="Qualifiziert",$H89="Besichtigung geplant",$H89="Angebot offen"),$I89=""),"Termin fehlt",""))))))</f>
        <v/>
      </c>
    </row>
    <row r="90" ht="24" customHeight="1">
      <c r="A90" s="13" t="n"/>
      <c r="B90" s="27" t="n"/>
      <c r="C90" s="13" t="n"/>
      <c r="D90" s="13" t="n"/>
      <c r="E90" s="28" t="n"/>
      <c r="F90" s="13" t="n"/>
      <c r="G90" s="13" t="n"/>
      <c r="H90" s="16" t="n"/>
      <c r="I90" s="27" t="n"/>
      <c r="J90" s="17" t="n"/>
      <c r="K90" s="18">
        <f>IF($A90="","",IFERROR(VLOOKUP($H90,Parameter!$A$4:$B$9,2,FALSE),""))</f>
        <v/>
      </c>
      <c r="L90" s="19">
        <f>IF(OR($A90="",$J90="",$K90=""),"",$J90*$K90)</f>
        <v/>
      </c>
      <c r="M90" s="20">
        <f>IF(OR($A90="",$B90=""),"",MAX(0,TODAY()-$B90))</f>
        <v/>
      </c>
      <c r="N90" s="21">
        <f>IF($A90="","",IF(OR($B90="",$H90=""),"Eingaben prüfen",IF(AND($H90&lt;&gt;"Gewonnen",$H90&lt;&gt;"Abgesagt",$I90&lt;&gt;"",$I90&lt;TODAY()),"Aktion überfällig",IF(AND($H90&lt;&gt;"",$K90=""),"Status prüfen",IF(AND($H90="Neu",$M90&gt;Parameter!$F$4),"Neu prüfen",IF(AND(OR($H90="Qualifiziert",$H90="Besichtigung geplant",$H90="Angebot offen"),$I90=""),"Termin fehlt",""))))))</f>
        <v/>
      </c>
    </row>
    <row r="91" ht="24" customHeight="1">
      <c r="A91" s="13" t="n"/>
      <c r="B91" s="27" t="n"/>
      <c r="C91" s="13" t="n"/>
      <c r="D91" s="13" t="n"/>
      <c r="E91" s="28" t="n"/>
      <c r="F91" s="13" t="n"/>
      <c r="G91" s="13" t="n"/>
      <c r="H91" s="16" t="n"/>
      <c r="I91" s="27" t="n"/>
      <c r="J91" s="17" t="n"/>
      <c r="K91" s="22">
        <f>IF($A91="","",IFERROR(VLOOKUP($H91,Parameter!$A$4:$B$9,2,FALSE),""))</f>
        <v/>
      </c>
      <c r="L91" s="23">
        <f>IF(OR($A91="",$J91="",$K91=""),"",$J91*$K91)</f>
        <v/>
      </c>
      <c r="M91" s="24">
        <f>IF(OR($A91="",$B91=""),"",MAX(0,TODAY()-$B91))</f>
        <v/>
      </c>
      <c r="N91" s="25">
        <f>IF($A91="","",IF(OR($B91="",$H91=""),"Eingaben prüfen",IF(AND($H91&lt;&gt;"Gewonnen",$H91&lt;&gt;"Abgesagt",$I91&lt;&gt;"",$I91&lt;TODAY()),"Aktion überfällig",IF(AND($H91&lt;&gt;"",$K91=""),"Status prüfen",IF(AND($H91="Neu",$M91&gt;Parameter!$F$4),"Neu prüfen",IF(AND(OR($H91="Qualifiziert",$H91="Besichtigung geplant",$H91="Angebot offen"),$I91=""),"Termin fehlt",""))))))</f>
        <v/>
      </c>
    </row>
    <row r="92" ht="24" customHeight="1">
      <c r="A92" s="13" t="n"/>
      <c r="B92" s="27" t="n"/>
      <c r="C92" s="13" t="n"/>
      <c r="D92" s="13" t="n"/>
      <c r="E92" s="28" t="n"/>
      <c r="F92" s="13" t="n"/>
      <c r="G92" s="13" t="n"/>
      <c r="H92" s="16" t="n"/>
      <c r="I92" s="27" t="n"/>
      <c r="J92" s="17" t="n"/>
      <c r="K92" s="18">
        <f>IF($A92="","",IFERROR(VLOOKUP($H92,Parameter!$A$4:$B$9,2,FALSE),""))</f>
        <v/>
      </c>
      <c r="L92" s="19">
        <f>IF(OR($A92="",$J92="",$K92=""),"",$J92*$K92)</f>
        <v/>
      </c>
      <c r="M92" s="20">
        <f>IF(OR($A92="",$B92=""),"",MAX(0,TODAY()-$B92))</f>
        <v/>
      </c>
      <c r="N92" s="21">
        <f>IF($A92="","",IF(OR($B92="",$H92=""),"Eingaben prüfen",IF(AND($H92&lt;&gt;"Gewonnen",$H92&lt;&gt;"Abgesagt",$I92&lt;&gt;"",$I92&lt;TODAY()),"Aktion überfällig",IF(AND($H92&lt;&gt;"",$K92=""),"Status prüfen",IF(AND($H92="Neu",$M92&gt;Parameter!$F$4),"Neu prüfen",IF(AND(OR($H92="Qualifiziert",$H92="Besichtigung geplant",$H92="Angebot offen"),$I92=""),"Termin fehlt",""))))))</f>
        <v/>
      </c>
    </row>
    <row r="93" ht="24" customHeight="1">
      <c r="A93" s="13" t="n"/>
      <c r="B93" s="27" t="n"/>
      <c r="C93" s="13" t="n"/>
      <c r="D93" s="13" t="n"/>
      <c r="E93" s="28" t="n"/>
      <c r="F93" s="13" t="n"/>
      <c r="G93" s="13" t="n"/>
      <c r="H93" s="16" t="n"/>
      <c r="I93" s="27" t="n"/>
      <c r="J93" s="17" t="n"/>
      <c r="K93" s="22">
        <f>IF($A93="","",IFERROR(VLOOKUP($H93,Parameter!$A$4:$B$9,2,FALSE),""))</f>
        <v/>
      </c>
      <c r="L93" s="23">
        <f>IF(OR($A93="",$J93="",$K93=""),"",$J93*$K93)</f>
        <v/>
      </c>
      <c r="M93" s="24">
        <f>IF(OR($A93="",$B93=""),"",MAX(0,TODAY()-$B93))</f>
        <v/>
      </c>
      <c r="N93" s="25">
        <f>IF($A93="","",IF(OR($B93="",$H93=""),"Eingaben prüfen",IF(AND($H93&lt;&gt;"Gewonnen",$H93&lt;&gt;"Abgesagt",$I93&lt;&gt;"",$I93&lt;TODAY()),"Aktion überfällig",IF(AND($H93&lt;&gt;"",$K93=""),"Status prüfen",IF(AND($H93="Neu",$M93&gt;Parameter!$F$4),"Neu prüfen",IF(AND(OR($H93="Qualifiziert",$H93="Besichtigung geplant",$H93="Angebot offen"),$I93=""),"Termin fehlt",""))))))</f>
        <v/>
      </c>
    </row>
    <row r="94" ht="24" customHeight="1">
      <c r="A94" s="13" t="n"/>
      <c r="B94" s="27" t="n"/>
      <c r="C94" s="13" t="n"/>
      <c r="D94" s="13" t="n"/>
      <c r="E94" s="28" t="n"/>
      <c r="F94" s="13" t="n"/>
      <c r="G94" s="13" t="n"/>
      <c r="H94" s="16" t="n"/>
      <c r="I94" s="27" t="n"/>
      <c r="J94" s="17" t="n"/>
      <c r="K94" s="18">
        <f>IF($A94="","",IFERROR(VLOOKUP($H94,Parameter!$A$4:$B$9,2,FALSE),""))</f>
        <v/>
      </c>
      <c r="L94" s="19">
        <f>IF(OR($A94="",$J94="",$K94=""),"",$J94*$K94)</f>
        <v/>
      </c>
      <c r="M94" s="20">
        <f>IF(OR($A94="",$B94=""),"",MAX(0,TODAY()-$B94))</f>
        <v/>
      </c>
      <c r="N94" s="21">
        <f>IF($A94="","",IF(OR($B94="",$H94=""),"Eingaben prüfen",IF(AND($H94&lt;&gt;"Gewonnen",$H94&lt;&gt;"Abgesagt",$I94&lt;&gt;"",$I94&lt;TODAY()),"Aktion überfällig",IF(AND($H94&lt;&gt;"",$K94=""),"Status prüfen",IF(AND($H94="Neu",$M94&gt;Parameter!$F$4),"Neu prüfen",IF(AND(OR($H94="Qualifiziert",$H94="Besichtigung geplant",$H94="Angebot offen"),$I94=""),"Termin fehlt",""))))))</f>
        <v/>
      </c>
    </row>
    <row r="95" ht="24" customHeight="1">
      <c r="A95" s="13" t="n"/>
      <c r="B95" s="27" t="n"/>
      <c r="C95" s="13" t="n"/>
      <c r="D95" s="13" t="n"/>
      <c r="E95" s="28" t="n"/>
      <c r="F95" s="13" t="n"/>
      <c r="G95" s="13" t="n"/>
      <c r="H95" s="16" t="n"/>
      <c r="I95" s="27" t="n"/>
      <c r="J95" s="17" t="n"/>
      <c r="K95" s="22">
        <f>IF($A95="","",IFERROR(VLOOKUP($H95,Parameter!$A$4:$B$9,2,FALSE),""))</f>
        <v/>
      </c>
      <c r="L95" s="23">
        <f>IF(OR($A95="",$J95="",$K95=""),"",$J95*$K95)</f>
        <v/>
      </c>
      <c r="M95" s="24">
        <f>IF(OR($A95="",$B95=""),"",MAX(0,TODAY()-$B95))</f>
        <v/>
      </c>
      <c r="N95" s="25">
        <f>IF($A95="","",IF(OR($B95="",$H95=""),"Eingaben prüfen",IF(AND($H95&lt;&gt;"Gewonnen",$H95&lt;&gt;"Abgesagt",$I95&lt;&gt;"",$I95&lt;TODAY()),"Aktion überfällig",IF(AND($H95&lt;&gt;"",$K95=""),"Status prüfen",IF(AND($H95="Neu",$M95&gt;Parameter!$F$4),"Neu prüfen",IF(AND(OR($H95="Qualifiziert",$H95="Besichtigung geplant",$H95="Angebot offen"),$I95=""),"Termin fehlt",""))))))</f>
        <v/>
      </c>
    </row>
    <row r="96" ht="24" customHeight="1">
      <c r="A96" s="13" t="n"/>
      <c r="B96" s="27" t="n"/>
      <c r="C96" s="13" t="n"/>
      <c r="D96" s="13" t="n"/>
      <c r="E96" s="28" t="n"/>
      <c r="F96" s="13" t="n"/>
      <c r="G96" s="13" t="n"/>
      <c r="H96" s="16" t="n"/>
      <c r="I96" s="27" t="n"/>
      <c r="J96" s="17" t="n"/>
      <c r="K96" s="18">
        <f>IF($A96="","",IFERROR(VLOOKUP($H96,Parameter!$A$4:$B$9,2,FALSE),""))</f>
        <v/>
      </c>
      <c r="L96" s="19">
        <f>IF(OR($A96="",$J96="",$K96=""),"",$J96*$K96)</f>
        <v/>
      </c>
      <c r="M96" s="20">
        <f>IF(OR($A96="",$B96=""),"",MAX(0,TODAY()-$B96))</f>
        <v/>
      </c>
      <c r="N96" s="21">
        <f>IF($A96="","",IF(OR($B96="",$H96=""),"Eingaben prüfen",IF(AND($H96&lt;&gt;"Gewonnen",$H96&lt;&gt;"Abgesagt",$I96&lt;&gt;"",$I96&lt;TODAY()),"Aktion überfällig",IF(AND($H96&lt;&gt;"",$K96=""),"Status prüfen",IF(AND($H96="Neu",$M96&gt;Parameter!$F$4),"Neu prüfen",IF(AND(OR($H96="Qualifiziert",$H96="Besichtigung geplant",$H96="Angebot offen"),$I96=""),"Termin fehlt",""))))))</f>
        <v/>
      </c>
    </row>
    <row r="97" ht="24" customHeight="1">
      <c r="A97" s="13" t="n"/>
      <c r="B97" s="27" t="n"/>
      <c r="C97" s="13" t="n"/>
      <c r="D97" s="13" t="n"/>
      <c r="E97" s="28" t="n"/>
      <c r="F97" s="13" t="n"/>
      <c r="G97" s="13" t="n"/>
      <c r="H97" s="16" t="n"/>
      <c r="I97" s="27" t="n"/>
      <c r="J97" s="17" t="n"/>
      <c r="K97" s="22">
        <f>IF($A97="","",IFERROR(VLOOKUP($H97,Parameter!$A$4:$B$9,2,FALSE),""))</f>
        <v/>
      </c>
      <c r="L97" s="23">
        <f>IF(OR($A97="",$J97="",$K97=""),"",$J97*$K97)</f>
        <v/>
      </c>
      <c r="M97" s="24">
        <f>IF(OR($A97="",$B97=""),"",MAX(0,TODAY()-$B97))</f>
        <v/>
      </c>
      <c r="N97" s="25">
        <f>IF($A97="","",IF(OR($B97="",$H97=""),"Eingaben prüfen",IF(AND($H97&lt;&gt;"Gewonnen",$H97&lt;&gt;"Abgesagt",$I97&lt;&gt;"",$I97&lt;TODAY()),"Aktion überfällig",IF(AND($H97&lt;&gt;"",$K97=""),"Status prüfen",IF(AND($H97="Neu",$M97&gt;Parameter!$F$4),"Neu prüfen",IF(AND(OR($H97="Qualifiziert",$H97="Besichtigung geplant",$H97="Angebot offen"),$I97=""),"Termin fehlt",""))))))</f>
        <v/>
      </c>
    </row>
    <row r="98" ht="24" customHeight="1">
      <c r="A98" s="13" t="n"/>
      <c r="B98" s="27" t="n"/>
      <c r="C98" s="13" t="n"/>
      <c r="D98" s="13" t="n"/>
      <c r="E98" s="28" t="n"/>
      <c r="F98" s="13" t="n"/>
      <c r="G98" s="13" t="n"/>
      <c r="H98" s="16" t="n"/>
      <c r="I98" s="27" t="n"/>
      <c r="J98" s="17" t="n"/>
      <c r="K98" s="18">
        <f>IF($A98="","",IFERROR(VLOOKUP($H98,Parameter!$A$4:$B$9,2,FALSE),""))</f>
        <v/>
      </c>
      <c r="L98" s="19">
        <f>IF(OR($A98="",$J98="",$K98=""),"",$J98*$K98)</f>
        <v/>
      </c>
      <c r="M98" s="20">
        <f>IF(OR($A98="",$B98=""),"",MAX(0,TODAY()-$B98))</f>
        <v/>
      </c>
      <c r="N98" s="21">
        <f>IF($A98="","",IF(OR($B98="",$H98=""),"Eingaben prüfen",IF(AND($H98&lt;&gt;"Gewonnen",$H98&lt;&gt;"Abgesagt",$I98&lt;&gt;"",$I98&lt;TODAY()),"Aktion überfällig",IF(AND($H98&lt;&gt;"",$K98=""),"Status prüfen",IF(AND($H98="Neu",$M98&gt;Parameter!$F$4),"Neu prüfen",IF(AND(OR($H98="Qualifiziert",$H98="Besichtigung geplant",$H98="Angebot offen"),$I98=""),"Termin fehlt",""))))))</f>
        <v/>
      </c>
    </row>
    <row r="99" ht="24" customHeight="1">
      <c r="A99" s="13" t="n"/>
      <c r="B99" s="27" t="n"/>
      <c r="C99" s="13" t="n"/>
      <c r="D99" s="13" t="n"/>
      <c r="E99" s="28" t="n"/>
      <c r="F99" s="13" t="n"/>
      <c r="G99" s="13" t="n"/>
      <c r="H99" s="16" t="n"/>
      <c r="I99" s="27" t="n"/>
      <c r="J99" s="17" t="n"/>
      <c r="K99" s="22">
        <f>IF($A99="","",IFERROR(VLOOKUP($H99,Parameter!$A$4:$B$9,2,FALSE),""))</f>
        <v/>
      </c>
      <c r="L99" s="23">
        <f>IF(OR($A99="",$J99="",$K99=""),"",$J99*$K99)</f>
        <v/>
      </c>
      <c r="M99" s="24">
        <f>IF(OR($A99="",$B99=""),"",MAX(0,TODAY()-$B99))</f>
        <v/>
      </c>
      <c r="N99" s="25">
        <f>IF($A99="","",IF(OR($B99="",$H99=""),"Eingaben prüfen",IF(AND($H99&lt;&gt;"Gewonnen",$H99&lt;&gt;"Abgesagt",$I99&lt;&gt;"",$I99&lt;TODAY()),"Aktion überfällig",IF(AND($H99&lt;&gt;"",$K99=""),"Status prüfen",IF(AND($H99="Neu",$M99&gt;Parameter!$F$4),"Neu prüfen",IF(AND(OR($H99="Qualifiziert",$H99="Besichtigung geplant",$H99="Angebot offen"),$I99=""),"Termin fehlt",""))))))</f>
        <v/>
      </c>
    </row>
    <row r="100" ht="24" customHeight="1">
      <c r="A100" s="13" t="n"/>
      <c r="B100" s="27" t="n"/>
      <c r="C100" s="13" t="n"/>
      <c r="D100" s="13" t="n"/>
      <c r="E100" s="28" t="n"/>
      <c r="F100" s="13" t="n"/>
      <c r="G100" s="13" t="n"/>
      <c r="H100" s="16" t="n"/>
      <c r="I100" s="27" t="n"/>
      <c r="J100" s="17" t="n"/>
      <c r="K100" s="18">
        <f>IF($A100="","",IFERROR(VLOOKUP($H100,Parameter!$A$4:$B$9,2,FALSE),""))</f>
        <v/>
      </c>
      <c r="L100" s="19">
        <f>IF(OR($A100="",$J100="",$K100=""),"",$J100*$K100)</f>
        <v/>
      </c>
      <c r="M100" s="20">
        <f>IF(OR($A100="",$B100=""),"",MAX(0,TODAY()-$B100))</f>
        <v/>
      </c>
      <c r="N100" s="21">
        <f>IF($A100="","",IF(OR($B100="",$H100=""),"Eingaben prüfen",IF(AND($H100&lt;&gt;"Gewonnen",$H100&lt;&gt;"Abgesagt",$I100&lt;&gt;"",$I100&lt;TODAY()),"Aktion überfällig",IF(AND($H100&lt;&gt;"",$K100=""),"Status prüfen",IF(AND($H100="Neu",$M100&gt;Parameter!$F$4),"Neu prüfen",IF(AND(OR($H100="Qualifiziert",$H100="Besichtigung geplant",$H100="Angebot offen"),$I100=""),"Termin fehlt",""))))))</f>
        <v/>
      </c>
    </row>
    <row r="101" ht="24" customHeight="1">
      <c r="A101" s="13" t="n"/>
      <c r="B101" s="27" t="n"/>
      <c r="C101" s="13" t="n"/>
      <c r="D101" s="13" t="n"/>
      <c r="E101" s="28" t="n"/>
      <c r="F101" s="13" t="n"/>
      <c r="G101" s="13" t="n"/>
      <c r="H101" s="16" t="n"/>
      <c r="I101" s="27" t="n"/>
      <c r="J101" s="17" t="n"/>
      <c r="K101" s="22">
        <f>IF($A101="","",IFERROR(VLOOKUP($H101,Parameter!$A$4:$B$9,2,FALSE),""))</f>
        <v/>
      </c>
      <c r="L101" s="23">
        <f>IF(OR($A101="",$J101="",$K101=""),"",$J101*$K101)</f>
        <v/>
      </c>
      <c r="M101" s="24">
        <f>IF(OR($A101="",$B101=""),"",MAX(0,TODAY()-$B101))</f>
        <v/>
      </c>
      <c r="N101" s="25">
        <f>IF($A101="","",IF(OR($B101="",$H101=""),"Eingaben prüfen",IF(AND($H101&lt;&gt;"Gewonnen",$H101&lt;&gt;"Abgesagt",$I101&lt;&gt;"",$I101&lt;TODAY()),"Aktion überfällig",IF(AND($H101&lt;&gt;"",$K101=""),"Status prüfen",IF(AND($H101="Neu",$M101&gt;Parameter!$F$4),"Neu prüfen",IF(AND(OR($H101="Qualifiziert",$H101="Besichtigung geplant",$H101="Angebot offen"),$I101=""),"Termin fehlt",""))))))</f>
        <v/>
      </c>
    </row>
    <row r="102" ht="24" customHeight="1">
      <c r="A102" s="13" t="n"/>
      <c r="B102" s="27" t="n"/>
      <c r="C102" s="13" t="n"/>
      <c r="D102" s="13" t="n"/>
      <c r="E102" s="28" t="n"/>
      <c r="F102" s="13" t="n"/>
      <c r="G102" s="13" t="n"/>
      <c r="H102" s="16" t="n"/>
      <c r="I102" s="27" t="n"/>
      <c r="J102" s="17" t="n"/>
      <c r="K102" s="18">
        <f>IF($A102="","",IFERROR(VLOOKUP($H102,Parameter!$A$4:$B$9,2,FALSE),""))</f>
        <v/>
      </c>
      <c r="L102" s="19">
        <f>IF(OR($A102="",$J102="",$K102=""),"",$J102*$K102)</f>
        <v/>
      </c>
      <c r="M102" s="20">
        <f>IF(OR($A102="",$B102=""),"",MAX(0,TODAY()-$B102))</f>
        <v/>
      </c>
      <c r="N102" s="21">
        <f>IF($A102="","",IF(OR($B102="",$H102=""),"Eingaben prüfen",IF(AND($H102&lt;&gt;"Gewonnen",$H102&lt;&gt;"Abgesagt",$I102&lt;&gt;"",$I102&lt;TODAY()),"Aktion überfällig",IF(AND($H102&lt;&gt;"",$K102=""),"Status prüfen",IF(AND($H102="Neu",$M102&gt;Parameter!$F$4),"Neu prüfen",IF(AND(OR($H102="Qualifiziert",$H102="Besichtigung geplant",$H102="Angebot offen"),$I102=""),"Termin fehlt",""))))))</f>
        <v/>
      </c>
    </row>
    <row r="103" ht="24" customHeight="1">
      <c r="A103" s="13" t="n"/>
      <c r="B103" s="27" t="n"/>
      <c r="C103" s="13" t="n"/>
      <c r="D103" s="13" t="n"/>
      <c r="E103" s="28" t="n"/>
      <c r="F103" s="13" t="n"/>
      <c r="G103" s="13" t="n"/>
      <c r="H103" s="16" t="n"/>
      <c r="I103" s="27" t="n"/>
      <c r="J103" s="17" t="n"/>
      <c r="K103" s="22">
        <f>IF($A103="","",IFERROR(VLOOKUP($H103,Parameter!$A$4:$B$9,2,FALSE),""))</f>
        <v/>
      </c>
      <c r="L103" s="23">
        <f>IF(OR($A103="",$J103="",$K103=""),"",$J103*$K103)</f>
        <v/>
      </c>
      <c r="M103" s="24">
        <f>IF(OR($A103="",$B103=""),"",MAX(0,TODAY()-$B103))</f>
        <v/>
      </c>
      <c r="N103" s="25">
        <f>IF($A103="","",IF(OR($B103="",$H103=""),"Eingaben prüfen",IF(AND($H103&lt;&gt;"Gewonnen",$H103&lt;&gt;"Abgesagt",$I103&lt;&gt;"",$I103&lt;TODAY()),"Aktion überfällig",IF(AND($H103&lt;&gt;"",$K103=""),"Status prüfen",IF(AND($H103="Neu",$M103&gt;Parameter!$F$4),"Neu prüfen",IF(AND(OR($H103="Qualifiziert",$H103="Besichtigung geplant",$H103="Angebot offen"),$I103=""),"Termin fehlt",""))))))</f>
        <v/>
      </c>
    </row>
  </sheetData>
  <autoFilter ref="A3:N103"/>
  <mergeCells count="1">
    <mergeCell ref="A1:N1"/>
  </mergeCells>
  <conditionalFormatting sqref="A4:N103">
    <cfRule type="expression" priority="1" dxfId="0">
      <formula>AND($A4&lt;&gt;"",$I4&lt;&gt;"",$I4&lt;TODAY(),$H4&lt;&gt;"Gewonnen",$H4&lt;&gt;"Abgesagt")</formula>
    </cfRule>
  </conditionalFormatting>
  <conditionalFormatting sqref="H4:H103">
    <cfRule type="expression" priority="2" dxfId="1">
      <formula>$H4="Gewonnen"</formula>
    </cfRule>
  </conditionalFormatting>
  <conditionalFormatting sqref="A4:A103">
    <cfRule type="expression" priority="3" dxfId="0">
      <formula>AND($A4&lt;&gt;"",COUNTIF($A$4:$A$103,$A4)&gt;1)</formula>
    </cfRule>
  </conditionalFormatting>
  <conditionalFormatting sqref="N4:N103">
    <cfRule type="expression" priority="4" dxfId="0">
      <formula>OR($N4="Eingaben prüfen",$N4="Status prüfen",$N4="Neu prüfen",$N4="Termin fehlt")</formula>
    </cfRule>
  </conditionalFormatting>
  <dataValidations count="5">
    <dataValidation sqref="H4:H103" showDropDown="0" showInputMessage="1" showErrorMessage="1" allowBlank="0" errorTitle="Ungültiger Status" error="Bitte einen Status aus der Auswahlliste verwenden." promptTitle="Status auswählen" prompt="Nur einen der stabilen Statuswerte auswählen." type="list" errorStyle="stop">
      <formula1>"Neu,Qualifiziert,Besichtigung geplant,Angebot offen,Gewonnen,Abgesagt"</formula1>
    </dataValidation>
    <dataValidation sqref="B4:B103" showDropDown="0" showInputMessage="1" showErrorMessage="1" allowBlank="0" errorTitle="Datum prüfen" error="Das Eingangsdatum liegt außerhalb des zulässigen Zeitraums." promptTitle="Eingangsdatum" prompt="Datum im zugelassenen Zeitraum eingeben." type="date" errorStyle="stop" operator="between">
      <formula1>$O$2</formula1>
      <formula2>$O$3</formula2>
    </dataValidation>
    <dataValidation sqref="I4:I103" showDropDown="0" showInputMessage="1" showErrorMessage="1" allowBlank="0" errorTitle="Aktionsdatum prüfen" error="Das Aktionsdatum muss ein gültiges Datum ab dem Eingangsdatum sein." promptTitle="Nächste Aktion" prompt="Datum nicht vor dem Eingang und innerhalb des Planungszeitraums eingeben." type="custom" errorStyle="stop">
      <formula1>OR(I4="",AND(ISNUMBER(B4),ISNUMBER(I4),I4&gt;=B4,I4&lt;=$O$4))</formula1>
    </dataValidation>
    <dataValidation sqref="E4:E103" showDropDown="0" showInputMessage="1" showErrorMessage="1" allowBlank="0" errorTitle="Fläche prüfen" error="Die Fläche liegt außerhalb des zugelassenen Bereichs." promptTitle="Fläche" prompt="Positive Fläche in Quadratmetern eingeben." type="decimal" errorStyle="stop" operator="between">
      <formula1>0</formula1>
      <formula2>$O$5</formula2>
    </dataValidation>
    <dataValidation sqref="J4:J103" showDropDown="0" showInputMessage="1" showErrorMessage="1" allowBlank="0" errorTitle="Schätzwert prüfen" error="Der Wert liegt außerhalb des zugelassenen Bereichs." promptTitle="Schätzwert" prompt="Beispielhaften Monatswert in Euro eingeben." type="decimal" errorStyle="stop" operator="between">
      <formula1>0</formula1>
      <formula2>$O$6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39" customWidth="1" min="3" max="3"/>
    <col width="3" customWidth="1" min="4" max="4"/>
    <col width="35" customWidth="1" min="5" max="5"/>
    <col width="21" customWidth="1" min="6" max="6"/>
  </cols>
  <sheetData>
    <row r="1" ht="28" customHeight="1">
      <c r="A1" s="1" t="inlineStr">
        <is>
          <t>Parameter und stabile Statuswerte</t>
        </is>
      </c>
    </row>
    <row r="2" ht="22" customHeight="1">
      <c r="A2" s="12" t="inlineStr">
        <is>
          <t>Wahrscheinlichkeiten und Annahmen sind beispielhaft und hellgrün markiert; Statuswerte bleiben stabil.</t>
        </is>
      </c>
    </row>
    <row r="3">
      <c r="A3" s="2" t="inlineStr">
        <is>
          <t>Status</t>
        </is>
      </c>
      <c r="B3" s="2" t="inlineStr">
        <is>
          <t>Wahrscheinlichkeit</t>
        </is>
      </c>
      <c r="C3" s="2" t="inlineStr">
        <is>
          <t>Bedeutung</t>
        </is>
      </c>
      <c r="E3" s="2" t="inlineStr">
        <is>
          <t>Annahme</t>
        </is>
      </c>
      <c r="F3" s="2" t="inlineStr">
        <is>
          <t>Wert</t>
        </is>
      </c>
    </row>
    <row r="4" ht="25" customHeight="1">
      <c r="A4" s="6" t="inlineStr">
        <is>
          <t>Neu</t>
        </is>
      </c>
      <c r="B4" s="26" t="n">
        <v>0.1</v>
      </c>
      <c r="C4" s="21" t="inlineStr">
        <is>
          <t>Neue Anfrage, noch nicht qualifiziert</t>
        </is>
      </c>
      <c r="E4" s="21" t="inlineStr">
        <is>
          <t>Neu prüfen nach Tagen</t>
        </is>
      </c>
      <c r="F4" s="16" t="n">
        <v>7</v>
      </c>
    </row>
    <row r="5" ht="25" customHeight="1">
      <c r="A5" s="9" t="inlineStr">
        <is>
          <t>Qualifiziert</t>
        </is>
      </c>
      <c r="B5" s="26" t="n">
        <v>0.3</v>
      </c>
      <c r="C5" s="25" t="inlineStr">
        <is>
          <t>Bedarf grob eingeordnet</t>
        </is>
      </c>
      <c r="E5" s="25" t="inlineStr">
        <is>
          <t>Zeitraum neue Anfragen (Tage)</t>
        </is>
      </c>
      <c r="F5" s="16" t="n">
        <v>30</v>
      </c>
    </row>
    <row r="6" ht="25" customHeight="1">
      <c r="A6" s="6" t="inlineStr">
        <is>
          <t>Besichtigung geplant</t>
        </is>
      </c>
      <c r="B6" s="26" t="n">
        <v>0.5</v>
      </c>
      <c r="C6" s="21" t="inlineStr">
        <is>
          <t>Vor-Ort-Termin eingeplant</t>
        </is>
      </c>
      <c r="E6" s="21" t="inlineStr">
        <is>
          <t>Frühestes Eingangsdatum</t>
        </is>
      </c>
      <c r="F6" s="27" t="n">
        <v>42625</v>
      </c>
    </row>
    <row r="7" ht="25" customHeight="1">
      <c r="A7" s="9" t="inlineStr">
        <is>
          <t>Angebot offen</t>
        </is>
      </c>
      <c r="B7" s="26" t="n">
        <v>0.7</v>
      </c>
      <c r="C7" s="25" t="inlineStr">
        <is>
          <t>Angebot liegt zur Entscheidung vor</t>
        </is>
      </c>
      <c r="E7" s="25" t="inlineStr">
        <is>
          <t>Spätestes Eingangsdatum</t>
        </is>
      </c>
      <c r="F7" s="27" t="n">
        <v>46275</v>
      </c>
    </row>
    <row r="8" ht="25" customHeight="1">
      <c r="A8" s="6" t="inlineStr">
        <is>
          <t>Gewonnen</t>
        </is>
      </c>
      <c r="B8" s="26" t="n">
        <v>1</v>
      </c>
      <c r="C8" s="21" t="inlineStr">
        <is>
          <t>Zusage intern erfasst</t>
        </is>
      </c>
      <c r="E8" s="21" t="inlineStr">
        <is>
          <t>Spätestes Aktionsdatum</t>
        </is>
      </c>
      <c r="F8" s="27" t="n">
        <v>48100</v>
      </c>
    </row>
    <row r="9" ht="25" customHeight="1">
      <c r="A9" s="9" t="inlineStr">
        <is>
          <t>Abgesagt</t>
        </is>
      </c>
      <c r="B9" s="26" t="n">
        <v>0</v>
      </c>
      <c r="C9" s="25" t="inlineStr">
        <is>
          <t>Vorgang beendet</t>
        </is>
      </c>
      <c r="E9" s="25" t="inlineStr">
        <is>
          <t>Maximale Fläche (m²)</t>
        </is>
      </c>
      <c r="F9" s="28" t="n">
        <v>100000</v>
      </c>
    </row>
    <row r="10" ht="25" customHeight="1">
      <c r="E10" s="21" t="inlineStr">
        <is>
          <t>Maximaler Schätzwert / Monat (€)</t>
        </is>
      </c>
      <c r="F10" s="17" t="n">
        <v>1000000</v>
      </c>
    </row>
  </sheetData>
  <mergeCells count="1">
    <mergeCell ref="A1:F1"/>
  </mergeCells>
  <conditionalFormatting sqref="F6:F8">
    <cfRule type="expression" priority="1" dxfId="0">
      <formula>OR($F$6&gt;$F$7,$F$7&gt;$F$8)</formula>
    </cfRule>
  </conditionalFormatting>
  <dataValidations count="4">
    <dataValidation sqref="B4:B9" showDropDown="0" showInputMessage="1" showErrorMessage="1" allowBlank="0" errorTitle="Wert prüfen" error="Zulässig sind Werte zwischen 0 % und 100 %." promptTitle="Wahrscheinlichkeit" prompt="Wert zwischen 0 % und 100 % eingeben." type="decimal" errorStyle="stop" operator="between">
      <formula1>0</formula1>
      <formula2>1</formula2>
    </dataValidation>
    <dataValidation sqref="F4:F5" showDropDown="0" showInputMessage="1" showErrorMessage="1" allowBlank="0" errorTitle="Tageswert prüfen" error="Der Wert muss zwischen 1 und 365 liegen." promptTitle="Tage" prompt="Ganze Anzahl Tage zwischen 1 und 365 eingeben." type="whole" errorStyle="stop" operator="between">
      <formula1>1</formula1>
      <formula2>365</formula2>
    </dataValidation>
    <dataValidation sqref="F6:F8" showDropDown="0" showInputMessage="1" showErrorMessage="1" allowBlank="0" errorTitle="Datum prüfen" error="Das Datum liegt außerhalb des Planungsbereichs." promptTitle="Datumsannahme" prompt="Ein gültiges Datum im Planungsbereich eingeben." type="date" errorStyle="stop" operator="between">
      <formula1>38975.0</formula1>
      <formula2>49925.0</formula2>
    </dataValidation>
    <dataValidation sqref="F9:F10" showDropDown="0" showInputMessage="1" showErrorMessage="1" allowBlank="0" errorTitle="Obergrenze prüfen" error="Bitte einen positiven Wert eingeben." promptTitle="Obergrenze" prompt="Eine positive betriebliche Obergrenze eingeben." type="decimal" errorStyle="stop" operator="between">
      <formula1>1</formula1>
      <formula2>100000000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Reinigungsbetrieb</dc:creator>
  <dc:title xmlns:dc="http://purl.org/dc/elements/1.1/">Kundenanfragen Pipeline Reinigungsfirma Excel</dc:title>
  <dc:description xmlns:dc="http://purl.org/dc/elements/1.1/">Arbeitsmappe zur internen Qualifizierung, Besichtigungsplanung und Entscheidungsverfolgung fiktiver Kundenanfragen.</dc:description>
  <dc:subject xmlns:dc="http://purl.org/dc/elements/1.1/">Interne Verfolgung fiktiver Kundenanfragen</dc:subject>
  <dcterms:created xmlns:dcterms="http://purl.org/dc/terms/" xmlns:xsi="http://www.w3.org/2001/XMLSchema-instance" xsi:type="dcterms:W3CDTF">2026-09-10T06:54:42Z</dcterms:created>
  <dcterms:modified xmlns:dcterms="http://purl.org/dc/terms/" xmlns:xsi="http://www.w3.org/2001/XMLSchema-instance" xsi:type="dcterms:W3CDTF">2026-09-10T06:54:43+00:00Z</dcterms:modified>
</cp:coreProperties>
</file>