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Bewertungen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1" hidden="1">'Bewertungen'!$A$3:$L$103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%"/>
    <numFmt numFmtId="165" formatCode="dd.mm.yyyy"/>
    <numFmt numFmtId="166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F6F66"/>
      <sz val="9"/>
    </font>
    <font>
      <name val="Calibri"/>
      <b val="1"/>
      <color rgb="00FFFFFF"/>
      <sz val="10"/>
    </font>
    <font>
      <name val="Calibri"/>
      <color rgb="0024352D"/>
      <sz val="10"/>
    </font>
    <font>
      <name val="Calibri"/>
      <b val="1"/>
      <color rgb="0024352D"/>
      <sz val="10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E5F2EA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  <border>
      <left/>
      <right/>
      <top style="thin">
        <color rgb="00B9C9BF"/>
      </top>
      <bottom/>
      <diagonal/>
    </border>
    <border>
      <left/>
      <right style="thin">
        <color rgb="00B9C9BF"/>
      </right>
      <top style="thin">
        <color rgb="00B9C9BF"/>
      </top>
      <bottom/>
      <diagonal/>
    </border>
    <border>
      <left/>
      <right/>
      <top style="thin">
        <color rgb="00B9C9BF"/>
      </top>
      <bottom style="thin">
        <color rgb="00B9C9BF"/>
      </bottom>
      <diagonal/>
    </border>
    <border>
      <left/>
      <right style="thin">
        <color rgb="00B9C9BF"/>
      </right>
      <top style="thin">
        <color rgb="00B9C9BF"/>
      </top>
      <bottom style="thin">
        <color rgb="00B9C9BF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right" vertical="center"/>
    </xf>
    <xf numFmtId="2" fontId="5" fillId="4" borderId="1" applyAlignment="1" pivotButton="0" quotePrefix="0" xfId="0">
      <alignment horizontal="right" vertical="center"/>
    </xf>
    <xf numFmtId="2" fontId="5" fillId="6" borderId="1" applyAlignment="1" pivotButton="0" quotePrefix="0" xfId="0">
      <alignment horizontal="right" vertical="center"/>
    </xf>
    <xf numFmtId="1" fontId="5" fillId="4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2" fontId="4" fillId="4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2" fontId="4" fillId="6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right" vertical="center"/>
    </xf>
    <xf numFmtId="2" fontId="4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5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B56A2D"/>
        <sz val="10"/>
      </font>
      <fill>
        <patternFill patternType="solid">
          <fgColor rgb="00F8E7D8"/>
        </patternFill>
      </fill>
    </dxf>
    <dxf>
      <font>
        <name val="Calibri"/>
        <b val="1"/>
        <color rgb="002F6B4F"/>
        <sz val="10"/>
      </font>
      <fill>
        <patternFill patternType="solid">
          <fgColor rgb="00E5F2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Gewichtete Bewertung je Objekt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'Übersicht'!E15</f>
            </strRef>
          </tx>
          <spPr>
            <a:solidFill xmlns:a="http://schemas.openxmlformats.org/drawingml/2006/main">
              <a:srgbClr val="2F6B4F"/>
            </a:solidFill>
            <a:ln xmlns:a="http://schemas.openxmlformats.org/drawingml/2006/main">
              <a:solidFill>
                <a:srgbClr val="2F6B4F"/>
              </a:solidFill>
              <a:prstDash val="solid"/>
            </a:ln>
          </spPr>
          <cat>
            <numRef>
              <f>'Übersicht'!$A$16:$A$19</f>
            </numRef>
          </cat>
          <val>
            <numRef>
              <f>'Übersicht'!$E$16:$E$19</f>
            </numRef>
          </val>
        </ser>
        <gapWidth val="60"/>
        <axId val="10"/>
        <axId val="100"/>
      </barChart>
      <catAx>
        <axId val="10"/>
        <scaling>
          <orientation val="minMax"/>
          <max val="5"/>
          <min val="1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Punkte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Objekt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Arbeitsmappe</author>
  </authors>
  <commentList>
    <comment ref="A3" authorId="0" shapeId="0">
      <text>
        <t>Interne, eindeutige Kennung der Bewertung.</t>
      </text>
    </comment>
    <comment ref="B3" authorId="0" shapeId="0">
      <text>
        <t>Datum der dokumentierten Objektbewertung.</t>
      </text>
    </comment>
    <comment ref="C3" authorId="0" shapeId="0">
      <text>
        <t>Nur die interne Objektkennung erfassen.</t>
      </text>
    </comment>
    <comment ref="E3" authorId="0" shapeId="0">
      <text>
        <t>Schreibweise muss einem Kriterium im Blatt Parameter entsprechen.</t>
      </text>
    </comment>
    <comment ref="G3" authorId="0" shapeId="0">
      <text>
        <t>Funktionsrolle statt eines Personennamens verwenden.</t>
      </text>
    </comment>
    <comment ref="H3" authorId="0" shapeId="0">
      <text>
        <t>Bewertungsskala von 1 bis 5; Dezimalwerte sind zulässig.</t>
      </text>
    </comment>
    <comment ref="K3" authorId="0" shapeId="0">
      <text>
        <t>Auswahl ausschließlich aus den stabilen Statuswerten.</t>
      </text>
    </comment>
    <comment ref="L3" authorId="0" shapeId="0">
      <text>
        <t>Berechneter Hinweis zur manuellen Prüfung; keine externe Automatik.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2</row>
      <rowOff>0</rowOff>
    </from>
    <ext cx="4500000" cy="255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12372A"/>
    <outlinePr summaryBelow="1" summaryRight="1"/>
    <pageSetUpPr/>
  </sheetPr>
  <dimension ref="A1:N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25" customWidth="1" min="2" max="2"/>
    <col width="15" customWidth="1" min="3" max="3"/>
    <col width="18" customWidth="1" min="4" max="4"/>
    <col width="17" customWidth="1" min="5" max="5"/>
    <col width="16" customWidth="1" min="6" max="6"/>
    <col width="19" customWidth="1" min="7" max="7"/>
    <col width="3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9" customHeight="1">
      <c r="A1" s="1" t="inlineStr">
        <is>
          <t>Übersicht Kundenzufriedenheit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5" t="n"/>
      <c r="M1" s="25" t="n"/>
      <c r="N1" s="26" t="n"/>
    </row>
    <row r="2" ht="22" customHeight="1">
      <c r="A2" s="2" t="inlineStr">
        <is>
          <t>Kennzahlen aus den erfassten Bewertungen für den im Blatt Parameter gewählten Zeitraum.</t>
        </is>
      </c>
    </row>
    <row r="3" ht="28" customHeight="1">
      <c r="A3" s="3" t="inlineStr">
        <is>
          <t>Kennzahl</t>
        </is>
      </c>
      <c r="B3" s="3" t="inlineStr">
        <is>
          <t>Wert</t>
        </is>
      </c>
    </row>
    <row r="4" ht="22" customHeight="1">
      <c r="A4" s="4" t="inlineStr">
        <is>
          <t>Auswertungszeitraum</t>
        </is>
      </c>
      <c r="B4" s="5">
        <f>IF(OR('Parameter'!$B$4="",'Parameter'!$B$5=""),"",TEXT('Parameter'!$B$4,"dd.mm.yyyy")&amp;" bis "&amp;TEXT('Parameter'!$B$5,"dd.mm.yyyy"))</f>
        <v/>
      </c>
    </row>
    <row r="5" ht="22" customHeight="1">
      <c r="A5" s="6" t="inlineStr">
        <is>
          <t>Bewertungen mit Wert</t>
        </is>
      </c>
      <c r="B5" s="7">
        <f>COUNTIFS('Bewertungen'!$B$4:$B$103,"&gt;="&amp;'Parameter'!$B$4,'Bewertungen'!$B$4:$B$103,"&lt;="&amp;'Parameter'!$B$5,'Bewertungen'!$H$4:$H$103,"&gt;=1")</f>
        <v/>
      </c>
    </row>
    <row r="6" ht="22" customHeight="1">
      <c r="A6" s="4" t="inlineStr">
        <is>
          <t>Durchschnitt ungewichtet</t>
        </is>
      </c>
      <c r="B6" s="8">
        <f>IFERROR(AVERAGEIFS('Bewertungen'!$H$4:$H$103,'Bewertungen'!$B$4:$B$103,"&gt;="&amp;'Parameter'!$B$4,'Bewertungen'!$B$4:$B$103,"&lt;="&amp;'Parameter'!$B$5,'Bewertungen'!$H$4:$H$103,"&gt;=1"),"")</f>
        <v/>
      </c>
    </row>
    <row r="7" ht="22" customHeight="1">
      <c r="A7" s="6" t="inlineStr">
        <is>
          <t>Durchschnitt gewichtet</t>
        </is>
      </c>
      <c r="B7" s="9">
        <f>IFERROR(SUMIFS('Bewertungen'!$J$4:$J$103,'Bewertungen'!$B$4:$B$103,"&gt;="&amp;'Parameter'!$B$4,'Bewertungen'!$B$4:$B$103,"&lt;="&amp;'Parameter'!$B$5,'Bewertungen'!$H$4:$H$103,"&gt;=1")/SUMIFS('Bewertungen'!$I$4:$I$103,'Bewertungen'!$B$4:$B$103,"&gt;="&amp;'Parameter'!$B$4,'Bewertungen'!$B$4:$B$103,"&lt;="&amp;'Parameter'!$B$5,'Bewertungen'!$H$4:$H$103,"&gt;=1"),"")</f>
        <v/>
      </c>
    </row>
    <row r="8" ht="22" customHeight="1">
      <c r="A8" s="4" t="inlineStr">
        <is>
          <t>Bewertungen unter Prüfgrenze</t>
        </is>
      </c>
      <c r="B8" s="10">
        <f>COUNTIFS('Bewertungen'!$B$4:$B$103,"&gt;="&amp;'Parameter'!$B$4,'Bewertungen'!$B$4:$B$103,"&lt;="&amp;'Parameter'!$B$5,'Bewertungen'!$H$4:$H$103,"&gt;=1",'Bewertungen'!$H$4:$H$103,"&lt;"&amp;'Parameter'!$B$6)</f>
        <v/>
      </c>
    </row>
    <row r="9" ht="22" customHeight="1">
      <c r="A9" s="6" t="inlineStr">
        <is>
          <t>Offene Prüffälle</t>
        </is>
      </c>
      <c r="B9" s="7">
        <f>COUNTIFS('Bewertungen'!$B$4:$B$103,"&gt;="&amp;'Parameter'!$B$4,'Bewertungen'!$B$4:$B$103,"&lt;="&amp;'Parameter'!$B$5,'Bewertungen'!$H$4:$H$103,"&gt;=1",'Bewertungen'!$H$4:$H$103,"&lt;"&amp;'Parameter'!$B$6,'Bewertungen'!$K$4:$K$103,"&lt;&gt;Erledigt",'Bewertungen'!$K$4:$K$103,"&lt;&gt;Keine Maßnahme")</f>
        <v/>
      </c>
    </row>
    <row r="10" ht="22" customHeight="1">
      <c r="A10" s="4" t="inlineStr">
        <is>
          <t>Erledigte Prüffälle</t>
        </is>
      </c>
      <c r="B10" s="10">
        <f>COUNTIFS('Bewertungen'!$B$4:$B$103,"&gt;="&amp;'Parameter'!$B$4,'Bewertungen'!$B$4:$B$103,"&lt;="&amp;'Parameter'!$B$5,'Bewertungen'!$H$4:$H$103,"&gt;=1",'Bewertungen'!$H$4:$H$103,"&lt;"&amp;'Parameter'!$B$6,'Bewertungen'!$K$4:$K$103,"Erledigt")</f>
        <v/>
      </c>
    </row>
    <row r="11" ht="22" customHeight="1">
      <c r="A11" s="6" t="inlineStr">
        <is>
          <t>Abschlussanteil aktiver Prüffälle</t>
        </is>
      </c>
      <c r="B11" s="27">
        <f>IFERROR($B$10/($B$9+$B$10),"")</f>
        <v/>
      </c>
    </row>
    <row r="12" ht="22" customHeight="1">
      <c r="A12" s="4" t="inlineStr">
        <is>
          <t>Abstand zum Zielwert</t>
        </is>
      </c>
      <c r="B12" s="8">
        <f>IF($B$7="","",$B$7-'Parameter'!$B$7)</f>
        <v/>
      </c>
    </row>
    <row r="13"/>
    <row r="14" ht="23" customHeight="1">
      <c r="A14" s="12" t="inlineStr">
        <is>
          <t>Objektvergleich im Auswertungszeitraum</t>
        </is>
      </c>
      <c r="B14" s="12" t="n"/>
      <c r="C14" s="12" t="n"/>
      <c r="D14" s="12" t="n"/>
      <c r="E14" s="12" t="n"/>
      <c r="F14" s="12" t="n"/>
      <c r="G14" s="12" t="n"/>
    </row>
    <row r="15" ht="28" customHeight="1">
      <c r="A15" s="3" t="inlineStr">
        <is>
          <t>Objektkennung</t>
        </is>
      </c>
      <c r="B15" s="3" t="inlineStr">
        <is>
          <t>Fiktiver Kurzname</t>
        </is>
      </c>
      <c r="C15" s="3" t="inlineStr">
        <is>
          <t>Bewertungen</t>
        </is>
      </c>
      <c r="D15" s="3" t="inlineStr">
        <is>
          <t>Ø ungewichtet</t>
        </is>
      </c>
      <c r="E15" s="3" t="inlineStr">
        <is>
          <t>Ø gewichtet</t>
        </is>
      </c>
      <c r="F15" s="3" t="inlineStr">
        <is>
          <t>Unter Grenze</t>
        </is>
      </c>
      <c r="G15" s="3" t="inlineStr">
        <is>
          <t>Offene Prüffälle</t>
        </is>
      </c>
    </row>
    <row r="16" ht="22" customHeight="1">
      <c r="A16" s="4">
        <f>'Parameter'!$H$4</f>
        <v/>
      </c>
      <c r="B16" s="4">
        <f>'Parameter'!$I$4</f>
        <v/>
      </c>
      <c r="C16" s="13">
        <f>IF($A16="","",COUNTIFS('Bewertungen'!$C$4:$C$103,$A16,'Bewertungen'!$B$4:$B$103,"&gt;="&amp;'Parameter'!$B$4,'Bewertungen'!$B$4:$B$103,"&lt;="&amp;'Parameter'!$B$5,'Bewertungen'!$H$4:$H$103,"&gt;=1"))</f>
        <v/>
      </c>
      <c r="D16" s="14">
        <f>IF($C16=0,"",IFERROR(AVERAGEIFS('Bewertungen'!$H$4:$H$103,'Bewertungen'!$C$4:$C$103,$A16,'Bewertungen'!$B$4:$B$103,"&gt;="&amp;'Parameter'!$B$4,'Bewertungen'!$B$4:$B$103,"&lt;="&amp;'Parameter'!$B$5,'Bewertungen'!$H$4:$H$103,"&gt;=1"),""))</f>
        <v/>
      </c>
      <c r="E16" s="14">
        <f>IF($C16=0,"",IFERROR(SUMIFS('Bewertungen'!$J$4:$J$103,'Bewertungen'!$C$4:$C$103,$A16,'Bewertungen'!$B$4:$B$103,"&gt;="&amp;'Parameter'!$B$4,'Bewertungen'!$B$4:$B$103,"&lt;="&amp;'Parameter'!$B$5,'Bewertungen'!$H$4:$H$103,"&gt;=1")/SUMIFS('Bewertungen'!$I$4:$I$103,'Bewertungen'!$C$4:$C$103,$A16,'Bewertungen'!$B$4:$B$103,"&gt;="&amp;'Parameter'!$B$4,'Bewertungen'!$B$4:$B$103,"&lt;="&amp;'Parameter'!$B$5,'Bewertungen'!$H$4:$H$103,"&gt;=1"),""))</f>
        <v/>
      </c>
      <c r="F16" s="13">
        <f>IF($C16=0,"",COUNTIFS('Bewertungen'!$C$4:$C$103,$A16,'Bewertungen'!$B$4:$B$103,"&gt;="&amp;'Parameter'!$B$4,'Bewertungen'!$B$4:$B$103,"&lt;="&amp;'Parameter'!$B$5,'Bewertungen'!$H$4:$H$103,"&gt;=1",'Bewertungen'!$H$4:$H$103,"&lt;"&amp;'Parameter'!$B$6))</f>
        <v/>
      </c>
      <c r="G16" s="13">
        <f>IF($C16=0,"",COUNTIFS('Bewertungen'!$C$4:$C$103,$A16,'Bewertungen'!$B$4:$B$103,"&gt;="&amp;'Parameter'!$B$4,'Bewertungen'!$B$4:$B$103,"&lt;="&amp;'Parameter'!$B$5,'Bewertungen'!$H$4:$H$103,"&gt;=1",'Bewertungen'!$H$4:$H$103,"&lt;"&amp;'Parameter'!$B$6,'Bewertungen'!$K$4:$K$103,"&lt;&gt;Erledigt",'Bewertungen'!$K$4:$K$103,"&lt;&gt;Keine Maßnahme"))</f>
        <v/>
      </c>
    </row>
    <row r="17" ht="22" customHeight="1">
      <c r="A17" s="6">
        <f>'Parameter'!$H$5</f>
        <v/>
      </c>
      <c r="B17" s="6">
        <f>'Parameter'!$I$5</f>
        <v/>
      </c>
      <c r="C17" s="15">
        <f>IF($A17="","",COUNTIFS('Bewertungen'!$C$4:$C$103,$A17,'Bewertungen'!$B$4:$B$103,"&gt;="&amp;'Parameter'!$B$4,'Bewertungen'!$B$4:$B$103,"&lt;="&amp;'Parameter'!$B$5,'Bewertungen'!$H$4:$H$103,"&gt;=1"))</f>
        <v/>
      </c>
      <c r="D17" s="16">
        <f>IF($C17=0,"",IFERROR(AVERAGEIFS('Bewertungen'!$H$4:$H$103,'Bewertungen'!$C$4:$C$103,$A17,'Bewertungen'!$B$4:$B$103,"&gt;="&amp;'Parameter'!$B$4,'Bewertungen'!$B$4:$B$103,"&lt;="&amp;'Parameter'!$B$5,'Bewertungen'!$H$4:$H$103,"&gt;=1"),""))</f>
        <v/>
      </c>
      <c r="E17" s="16">
        <f>IF($C17=0,"",IFERROR(SUMIFS('Bewertungen'!$J$4:$J$103,'Bewertungen'!$C$4:$C$103,$A17,'Bewertungen'!$B$4:$B$103,"&gt;="&amp;'Parameter'!$B$4,'Bewertungen'!$B$4:$B$103,"&lt;="&amp;'Parameter'!$B$5,'Bewertungen'!$H$4:$H$103,"&gt;=1")/SUMIFS('Bewertungen'!$I$4:$I$103,'Bewertungen'!$C$4:$C$103,$A17,'Bewertungen'!$B$4:$B$103,"&gt;="&amp;'Parameter'!$B$4,'Bewertungen'!$B$4:$B$103,"&lt;="&amp;'Parameter'!$B$5,'Bewertungen'!$H$4:$H$103,"&gt;=1"),""))</f>
        <v/>
      </c>
      <c r="F17" s="15">
        <f>IF($C17=0,"",COUNTIFS('Bewertungen'!$C$4:$C$103,$A17,'Bewertungen'!$B$4:$B$103,"&gt;="&amp;'Parameter'!$B$4,'Bewertungen'!$B$4:$B$103,"&lt;="&amp;'Parameter'!$B$5,'Bewertungen'!$H$4:$H$103,"&gt;=1",'Bewertungen'!$H$4:$H$103,"&lt;"&amp;'Parameter'!$B$6))</f>
        <v/>
      </c>
      <c r="G17" s="15">
        <f>IF($C17=0,"",COUNTIFS('Bewertungen'!$C$4:$C$103,$A17,'Bewertungen'!$B$4:$B$103,"&gt;="&amp;'Parameter'!$B$4,'Bewertungen'!$B$4:$B$103,"&lt;="&amp;'Parameter'!$B$5,'Bewertungen'!$H$4:$H$103,"&gt;=1",'Bewertungen'!$H$4:$H$103,"&lt;"&amp;'Parameter'!$B$6,'Bewertungen'!$K$4:$K$103,"&lt;&gt;Erledigt",'Bewertungen'!$K$4:$K$103,"&lt;&gt;Keine Maßnahme"))</f>
        <v/>
      </c>
    </row>
    <row r="18" ht="22" customHeight="1">
      <c r="A18" s="4">
        <f>'Parameter'!$H$6</f>
        <v/>
      </c>
      <c r="B18" s="4">
        <f>'Parameter'!$I$6</f>
        <v/>
      </c>
      <c r="C18" s="13">
        <f>IF($A18="","",COUNTIFS('Bewertungen'!$C$4:$C$103,$A18,'Bewertungen'!$B$4:$B$103,"&gt;="&amp;'Parameter'!$B$4,'Bewertungen'!$B$4:$B$103,"&lt;="&amp;'Parameter'!$B$5,'Bewertungen'!$H$4:$H$103,"&gt;=1"))</f>
        <v/>
      </c>
      <c r="D18" s="14">
        <f>IF($C18=0,"",IFERROR(AVERAGEIFS('Bewertungen'!$H$4:$H$103,'Bewertungen'!$C$4:$C$103,$A18,'Bewertungen'!$B$4:$B$103,"&gt;="&amp;'Parameter'!$B$4,'Bewertungen'!$B$4:$B$103,"&lt;="&amp;'Parameter'!$B$5,'Bewertungen'!$H$4:$H$103,"&gt;=1"),""))</f>
        <v/>
      </c>
      <c r="E18" s="14">
        <f>IF($C18=0,"",IFERROR(SUMIFS('Bewertungen'!$J$4:$J$103,'Bewertungen'!$C$4:$C$103,$A18,'Bewertungen'!$B$4:$B$103,"&gt;="&amp;'Parameter'!$B$4,'Bewertungen'!$B$4:$B$103,"&lt;="&amp;'Parameter'!$B$5,'Bewertungen'!$H$4:$H$103,"&gt;=1")/SUMIFS('Bewertungen'!$I$4:$I$103,'Bewertungen'!$C$4:$C$103,$A18,'Bewertungen'!$B$4:$B$103,"&gt;="&amp;'Parameter'!$B$4,'Bewertungen'!$B$4:$B$103,"&lt;="&amp;'Parameter'!$B$5,'Bewertungen'!$H$4:$H$103,"&gt;=1"),""))</f>
        <v/>
      </c>
      <c r="F18" s="13">
        <f>IF($C18=0,"",COUNTIFS('Bewertungen'!$C$4:$C$103,$A18,'Bewertungen'!$B$4:$B$103,"&gt;="&amp;'Parameter'!$B$4,'Bewertungen'!$B$4:$B$103,"&lt;="&amp;'Parameter'!$B$5,'Bewertungen'!$H$4:$H$103,"&gt;=1",'Bewertungen'!$H$4:$H$103,"&lt;"&amp;'Parameter'!$B$6))</f>
        <v/>
      </c>
      <c r="G18" s="13">
        <f>IF($C18=0,"",COUNTIFS('Bewertungen'!$C$4:$C$103,$A18,'Bewertungen'!$B$4:$B$103,"&gt;="&amp;'Parameter'!$B$4,'Bewertungen'!$B$4:$B$103,"&lt;="&amp;'Parameter'!$B$5,'Bewertungen'!$H$4:$H$103,"&gt;=1",'Bewertungen'!$H$4:$H$103,"&lt;"&amp;'Parameter'!$B$6,'Bewertungen'!$K$4:$K$103,"&lt;&gt;Erledigt",'Bewertungen'!$K$4:$K$103,"&lt;&gt;Keine Maßnahme"))</f>
        <v/>
      </c>
    </row>
    <row r="19" ht="22" customHeight="1">
      <c r="A19" s="6">
        <f>'Parameter'!$H$7</f>
        <v/>
      </c>
      <c r="B19" s="6">
        <f>'Parameter'!$I$7</f>
        <v/>
      </c>
      <c r="C19" s="15">
        <f>IF($A19="","",COUNTIFS('Bewertungen'!$C$4:$C$103,$A19,'Bewertungen'!$B$4:$B$103,"&gt;="&amp;'Parameter'!$B$4,'Bewertungen'!$B$4:$B$103,"&lt;="&amp;'Parameter'!$B$5,'Bewertungen'!$H$4:$H$103,"&gt;=1"))</f>
        <v/>
      </c>
      <c r="D19" s="16">
        <f>IF($C19=0,"",IFERROR(AVERAGEIFS('Bewertungen'!$H$4:$H$103,'Bewertungen'!$C$4:$C$103,$A19,'Bewertungen'!$B$4:$B$103,"&gt;="&amp;'Parameter'!$B$4,'Bewertungen'!$B$4:$B$103,"&lt;="&amp;'Parameter'!$B$5,'Bewertungen'!$H$4:$H$103,"&gt;=1"),""))</f>
        <v/>
      </c>
      <c r="E19" s="16">
        <f>IF($C19=0,"",IFERROR(SUMIFS('Bewertungen'!$J$4:$J$103,'Bewertungen'!$C$4:$C$103,$A19,'Bewertungen'!$B$4:$B$103,"&gt;="&amp;'Parameter'!$B$4,'Bewertungen'!$B$4:$B$103,"&lt;="&amp;'Parameter'!$B$5,'Bewertungen'!$H$4:$H$103,"&gt;=1")/SUMIFS('Bewertungen'!$I$4:$I$103,'Bewertungen'!$C$4:$C$103,$A19,'Bewertungen'!$B$4:$B$103,"&gt;="&amp;'Parameter'!$B$4,'Bewertungen'!$B$4:$B$103,"&lt;="&amp;'Parameter'!$B$5,'Bewertungen'!$H$4:$H$103,"&gt;=1"),""))</f>
        <v/>
      </c>
      <c r="F19" s="15">
        <f>IF($C19=0,"",COUNTIFS('Bewertungen'!$C$4:$C$103,$A19,'Bewertungen'!$B$4:$B$103,"&gt;="&amp;'Parameter'!$B$4,'Bewertungen'!$B$4:$B$103,"&lt;="&amp;'Parameter'!$B$5,'Bewertungen'!$H$4:$H$103,"&gt;=1",'Bewertungen'!$H$4:$H$103,"&lt;"&amp;'Parameter'!$B$6))</f>
        <v/>
      </c>
      <c r="G19" s="15">
        <f>IF($C19=0,"",COUNTIFS('Bewertungen'!$C$4:$C$103,$A19,'Bewertungen'!$B$4:$B$103,"&gt;="&amp;'Parameter'!$B$4,'Bewertungen'!$B$4:$B$103,"&lt;="&amp;'Parameter'!$B$5,'Bewertungen'!$H$4:$H$103,"&gt;=1",'Bewertungen'!$H$4:$H$103,"&lt;"&amp;'Parameter'!$B$6,'Bewertungen'!$K$4:$K$103,"&lt;&gt;Erledigt",'Bewertungen'!$K$4:$K$103,"&lt;&gt;Keine Maßnahme"))</f>
        <v/>
      </c>
    </row>
  </sheetData>
  <mergeCells count="1">
    <mergeCell ref="A1:N1"/>
  </mergeCells>
  <conditionalFormatting sqref="B9">
    <cfRule type="cellIs" priority="1" operator="greaterThan" dxfId="0">
      <formula>0</formula>
    </cfRule>
  </conditionalFormatting>
  <conditionalFormatting sqref="B12">
    <cfRule type="expression" priority="2" dxfId="0">
      <formula>AND(ISNUMBER($B$12),$B$12&lt;0)</formula>
    </cfRule>
    <cfRule type="expression" priority="3" dxfId="1">
      <formula>AND(ISNUMBER($B$12),$B$12&gt;=0)</formula>
    </cfRule>
  </conditionalFormatting>
  <conditionalFormatting sqref="F16:G19">
    <cfRule type="expression" priority="4" dxfId="0">
      <formula>AND(ISNUMBER(F16),F16&gt;0)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B56A2D"/>
    <outlinePr summaryBelow="1" summaryRight="1"/>
    <pageSetUpPr/>
  </sheetPr>
  <dimension ref="A1:O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7" customWidth="1" min="3" max="3"/>
    <col width="23" customWidth="1" min="4" max="4"/>
    <col width="22" customWidth="1" min="5" max="5"/>
    <col width="18" customWidth="1" min="6" max="6"/>
    <col width="22" customWidth="1" min="7" max="7"/>
    <col width="16" customWidth="1" min="8" max="8"/>
    <col width="13" customWidth="1" min="9" max="9"/>
    <col width="20" customWidth="1" min="10" max="10"/>
    <col width="20" customWidth="1" min="11" max="11"/>
    <col width="20" customWidth="1" min="12" max="12"/>
    <col width="3" customWidth="1" min="13" max="13"/>
    <col width="18" customWidth="1" min="14" max="14"/>
    <col width="18" customWidth="1" min="15" max="15"/>
  </cols>
  <sheetData>
    <row r="1" ht="29" customHeight="1">
      <c r="A1" s="1" t="inlineStr">
        <is>
          <t>Kundenzufriedenheit Gebäudereinigung Excel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5" t="n"/>
      <c r="M1" s="25" t="n"/>
      <c r="N1" s="25" t="n"/>
      <c r="O1" s="26" t="n"/>
    </row>
    <row r="2" ht="22" customHeight="1">
      <c r="A2" s="2" t="inlineStr">
        <is>
          <t>Fiktive Beispieldaten</t>
        </is>
      </c>
      <c r="D2" s="2" t="inlineStr">
        <is>
          <t>Grün = editierbare Eingabe</t>
        </is>
      </c>
      <c r="H2" s="2" t="inlineStr">
        <is>
          <t>Formelhinweise fordern nur eine manuelle Prüfung an</t>
        </is>
      </c>
    </row>
    <row r="3" ht="28" customHeight="1">
      <c r="A3" s="3" t="inlineStr">
        <is>
          <t>Bewertungs-ID</t>
        </is>
      </c>
      <c r="B3" s="3" t="inlineStr">
        <is>
          <t>Bewertungsdatum</t>
        </is>
      </c>
      <c r="C3" s="3" t="inlineStr">
        <is>
          <t>Objektkennung</t>
        </is>
      </c>
      <c r="D3" s="3" t="inlineStr">
        <is>
          <t>Reinigungsbereich</t>
        </is>
      </c>
      <c r="E3" s="3" t="inlineStr">
        <is>
          <t>Kriterium</t>
        </is>
      </c>
      <c r="F3" s="3" t="inlineStr">
        <is>
          <t>Intervall</t>
        </is>
      </c>
      <c r="G3" s="3" t="inlineStr">
        <is>
          <t>Zuständigkeit</t>
        </is>
      </c>
      <c r="H3" s="3" t="inlineStr">
        <is>
          <t>Bewertung 1–5</t>
        </is>
      </c>
      <c r="I3" s="3" t="inlineStr">
        <is>
          <t>Gewicht</t>
        </is>
      </c>
      <c r="J3" s="3" t="inlineStr">
        <is>
          <t>Gewichtete Punkte</t>
        </is>
      </c>
      <c r="K3" s="3" t="inlineStr">
        <is>
          <t>Maßnahmenstatus</t>
        </is>
      </c>
      <c r="L3" s="3" t="inlineStr">
        <is>
          <t>Prüfhinweis</t>
        </is>
      </c>
      <c r="N3" s="3" t="inlineStr">
        <is>
          <t>Frühestes Datum</t>
        </is>
      </c>
      <c r="O3" s="3" t="inlineStr">
        <is>
          <t>Spätestes Datum</t>
        </is>
      </c>
    </row>
    <row r="4" ht="20" customHeight="1">
      <c r="A4" s="17" t="inlineStr">
        <is>
          <t>BW-0001</t>
        </is>
      </c>
      <c r="B4" s="18" t="n">
        <v>46268</v>
      </c>
      <c r="C4" s="17" t="inlineStr">
        <is>
          <t>FIK-101</t>
        </is>
      </c>
      <c r="D4" s="17" t="inlineStr">
        <is>
          <t>Eingangsbereich</t>
        </is>
      </c>
      <c r="E4" s="17" t="inlineStr">
        <is>
          <t>Sauberkeit</t>
        </is>
      </c>
      <c r="F4" s="17" t="inlineStr">
        <is>
          <t>täglich</t>
        </is>
      </c>
      <c r="G4" s="17" t="inlineStr">
        <is>
          <t>Objektleitung Nord</t>
        </is>
      </c>
      <c r="H4" s="19" t="n">
        <v>4.5</v>
      </c>
      <c r="I4" s="14">
        <f>IF($A4="","",IFERROR(VLOOKUP($E4,'Parameter'!$E$4:$F$9,2,FALSE),""))</f>
        <v/>
      </c>
      <c r="J4" s="14">
        <f>IF(OR($A4="",$H4="",$I4=""),"",$H4*$I4)</f>
        <v/>
      </c>
      <c r="K4" s="20" t="inlineStr">
        <is>
          <t>Keine Maßnahme</t>
        </is>
      </c>
      <c r="L4" s="4">
        <f>IF($A4="","",IF(OR($B4="",$C4="",$D4="",$E4="",$F4="",$G4="",$H4=""),"Eingabe prüfen",IF($I4="","Kriterium prüfen",IF(AND($H4&lt;'Parameter'!$B$6,$K4&lt;&gt;"Erledigt",$K4&lt;&gt;"Keine Maßnahme"),"Manuell prüfen","Kein Hinweis"))))</f>
        <v/>
      </c>
      <c r="N4" s="21">
        <f>'Parameter'!$B$8</f>
        <v/>
      </c>
      <c r="O4" s="21">
        <f>'Parameter'!$B$9</f>
        <v/>
      </c>
    </row>
    <row r="5" ht="20" customHeight="1">
      <c r="A5" s="17" t="inlineStr">
        <is>
          <t>BW-0002</t>
        </is>
      </c>
      <c r="B5" s="18" t="n">
        <v>46261</v>
      </c>
      <c r="C5" s="17" t="inlineStr">
        <is>
          <t>FIK-101</t>
        </is>
      </c>
      <c r="D5" s="17" t="inlineStr">
        <is>
          <t>Sanitärbereich</t>
        </is>
      </c>
      <c r="E5" s="17" t="inlineStr">
        <is>
          <t>Zuverlässigkeit</t>
        </is>
      </c>
      <c r="F5" s="17" t="inlineStr">
        <is>
          <t>täglich</t>
        </is>
      </c>
      <c r="G5" s="17" t="inlineStr">
        <is>
          <t>Objektleitung Nord</t>
        </is>
      </c>
      <c r="H5" s="19" t="n">
        <v>2.5</v>
      </c>
      <c r="I5" s="16">
        <f>IF($A5="","",IFERROR(VLOOKUP($E5,'Parameter'!$E$4:$F$9,2,FALSE),""))</f>
        <v/>
      </c>
      <c r="J5" s="16">
        <f>IF(OR($A5="",$H5="",$I5=""),"",$H5*$I5)</f>
        <v/>
      </c>
      <c r="K5" s="20" t="inlineStr">
        <is>
          <t>In Prüfung</t>
        </is>
      </c>
      <c r="L5" s="6">
        <f>IF($A5="","",IF(OR($B5="",$C5="",$D5="",$E5="",$F5="",$G5="",$H5=""),"Eingabe prüfen",IF($I5="","Kriterium prüfen",IF(AND($H5&lt;'Parameter'!$B$6,$K5&lt;&gt;"Erledigt",$K5&lt;&gt;"Keine Maßnahme"),"Manuell prüfen","Kein Hinweis"))))</f>
        <v/>
      </c>
    </row>
    <row r="6" ht="20" customHeight="1">
      <c r="A6" s="17" t="inlineStr">
        <is>
          <t>BW-0003</t>
        </is>
      </c>
      <c r="B6" s="18" t="n">
        <v>46254</v>
      </c>
      <c r="C6" s="17" t="inlineStr">
        <is>
          <t>FIK-101</t>
        </is>
      </c>
      <c r="D6" s="17" t="inlineStr">
        <is>
          <t>Büroräume</t>
        </is>
      </c>
      <c r="E6" s="17" t="inlineStr">
        <is>
          <t>Kommunikation</t>
        </is>
      </c>
      <c r="F6" s="17" t="inlineStr">
        <is>
          <t>wöchentlich</t>
        </is>
      </c>
      <c r="G6" s="17" t="inlineStr">
        <is>
          <t>Objektleitung Nord</t>
        </is>
      </c>
      <c r="H6" s="19" t="n">
        <v>3.5</v>
      </c>
      <c r="I6" s="14">
        <f>IF($A6="","",IFERROR(VLOOKUP($E6,'Parameter'!$E$4:$F$9,2,FALSE),""))</f>
        <v/>
      </c>
      <c r="J6" s="14">
        <f>IF(OR($A6="",$H6="",$I6=""),"",$H6*$I6)</f>
        <v/>
      </c>
      <c r="K6" s="20" t="inlineStr">
        <is>
          <t>Keine Maßnahme</t>
        </is>
      </c>
      <c r="L6" s="4">
        <f>IF($A6="","",IF(OR($B6="",$C6="",$D6="",$E6="",$F6="",$G6="",$H6=""),"Eingabe prüfen",IF($I6="","Kriterium prüfen",IF(AND($H6&lt;'Parameter'!$B$6,$K6&lt;&gt;"Erledigt",$K6&lt;&gt;"Keine Maßnahme"),"Manuell prüfen","Kein Hinweis"))))</f>
        <v/>
      </c>
    </row>
    <row r="7" ht="20" customHeight="1">
      <c r="A7" s="17" t="inlineStr">
        <is>
          <t>BW-0004</t>
        </is>
      </c>
      <c r="B7" s="18" t="n">
        <v>46265</v>
      </c>
      <c r="C7" s="17" t="inlineStr">
        <is>
          <t>FIK-102</t>
        </is>
      </c>
      <c r="D7" s="17" t="inlineStr">
        <is>
          <t>Unterrichtsräume</t>
        </is>
      </c>
      <c r="E7" s="17" t="inlineStr">
        <is>
          <t>Sauberkeit</t>
        </is>
      </c>
      <c r="F7" s="17" t="inlineStr">
        <is>
          <t>täglich</t>
        </is>
      </c>
      <c r="G7" s="17" t="inlineStr">
        <is>
          <t>Disposition Mitte</t>
        </is>
      </c>
      <c r="H7" s="19" t="n">
        <v>4</v>
      </c>
      <c r="I7" s="16">
        <f>IF($A7="","",IFERROR(VLOOKUP($E7,'Parameter'!$E$4:$F$9,2,FALSE),""))</f>
        <v/>
      </c>
      <c r="J7" s="16">
        <f>IF(OR($A7="",$H7="",$I7=""),"",$H7*$I7)</f>
        <v/>
      </c>
      <c r="K7" s="20" t="inlineStr">
        <is>
          <t>Keine Maßnahme</t>
        </is>
      </c>
      <c r="L7" s="6">
        <f>IF($A7="","",IF(OR($B7="",$C7="",$D7="",$E7="",$F7="",$G7="",$H7=""),"Eingabe prüfen",IF($I7="","Kriterium prüfen",IF(AND($H7&lt;'Parameter'!$B$6,$K7&lt;&gt;"Erledigt",$K7&lt;&gt;"Keine Maßnahme"),"Manuell prüfen","Kein Hinweis"))))</f>
        <v/>
      </c>
    </row>
    <row r="8" ht="20" customHeight="1">
      <c r="A8" s="17" t="inlineStr">
        <is>
          <t>BW-0005</t>
        </is>
      </c>
      <c r="B8" s="18" t="n">
        <v>46248</v>
      </c>
      <c r="C8" s="17" t="inlineStr">
        <is>
          <t>FIK-102</t>
        </is>
      </c>
      <c r="D8" s="17" t="inlineStr">
        <is>
          <t>Sanitärbereich</t>
        </is>
      </c>
      <c r="E8" s="17" t="inlineStr">
        <is>
          <t>Materialversorgung</t>
        </is>
      </c>
      <c r="F8" s="17" t="inlineStr">
        <is>
          <t>täglich</t>
        </is>
      </c>
      <c r="G8" s="17" t="inlineStr">
        <is>
          <t>Disposition Mitte</t>
        </is>
      </c>
      <c r="H8" s="19" t="n">
        <v>2</v>
      </c>
      <c r="I8" s="14">
        <f>IF($A8="","",IFERROR(VLOOKUP($E8,'Parameter'!$E$4:$F$9,2,FALSE),""))</f>
        <v/>
      </c>
      <c r="J8" s="14">
        <f>IF(OR($A8="",$H8="",$I8=""),"",$H8*$I8)</f>
        <v/>
      </c>
      <c r="K8" s="20" t="inlineStr">
        <is>
          <t>Offen</t>
        </is>
      </c>
      <c r="L8" s="4">
        <f>IF($A8="","",IF(OR($B8="",$C8="",$D8="",$E8="",$F8="",$G8="",$H8=""),"Eingabe prüfen",IF($I8="","Kriterium prüfen",IF(AND($H8&lt;'Parameter'!$B$6,$K8&lt;&gt;"Erledigt",$K8&lt;&gt;"Keine Maßnahme"),"Manuell prüfen","Kein Hinweis"))))</f>
        <v/>
      </c>
    </row>
    <row r="9" ht="20" customHeight="1">
      <c r="A9" s="17" t="inlineStr">
        <is>
          <t>BW-0006</t>
        </is>
      </c>
      <c r="B9" s="18" t="n">
        <v>46240</v>
      </c>
      <c r="C9" s="17" t="inlineStr">
        <is>
          <t>FIK-102</t>
        </is>
      </c>
      <c r="D9" s="17" t="inlineStr">
        <is>
          <t>Treppenhaus</t>
        </is>
      </c>
      <c r="E9" s="17" t="inlineStr">
        <is>
          <t>Auftreten</t>
        </is>
      </c>
      <c r="F9" s="17" t="inlineStr">
        <is>
          <t>wöchentlich</t>
        </is>
      </c>
      <c r="G9" s="17" t="inlineStr">
        <is>
          <t>Disposition Mitte</t>
        </is>
      </c>
      <c r="H9" s="19" t="n">
        <v>4.5</v>
      </c>
      <c r="I9" s="16">
        <f>IF($A9="","",IFERROR(VLOOKUP($E9,'Parameter'!$E$4:$F$9,2,FALSE),""))</f>
        <v/>
      </c>
      <c r="J9" s="16">
        <f>IF(OR($A9="",$H9="",$I9=""),"",$H9*$I9)</f>
        <v/>
      </c>
      <c r="K9" s="20" t="inlineStr">
        <is>
          <t>Keine Maßnahme</t>
        </is>
      </c>
      <c r="L9" s="6">
        <f>IF($A9="","",IF(OR($B9="",$C9="",$D9="",$E9="",$F9="",$G9="",$H9=""),"Eingabe prüfen",IF($I9="","Kriterium prüfen",IF(AND($H9&lt;'Parameter'!$B$6,$K9&lt;&gt;"Erledigt",$K9&lt;&gt;"Keine Maßnahme"),"Manuell prüfen","Kein Hinweis"))))</f>
        <v/>
      </c>
    </row>
    <row r="10" ht="20" customHeight="1">
      <c r="A10" s="17" t="inlineStr">
        <is>
          <t>BW-0007</t>
        </is>
      </c>
      <c r="B10" s="18" t="n">
        <v>46270</v>
      </c>
      <c r="C10" s="17" t="inlineStr">
        <is>
          <t>FIK-103</t>
        </is>
      </c>
      <c r="D10" s="17" t="inlineStr">
        <is>
          <t>Empfang</t>
        </is>
      </c>
      <c r="E10" s="17" t="inlineStr">
        <is>
          <t>Reaktionszeit</t>
        </is>
      </c>
      <c r="F10" s="17" t="inlineStr">
        <is>
          <t>täglich</t>
        </is>
      </c>
      <c r="G10" s="17" t="inlineStr">
        <is>
          <t>Objektleitung Süd</t>
        </is>
      </c>
      <c r="H10" s="19" t="n">
        <v>3</v>
      </c>
      <c r="I10" s="14">
        <f>IF($A10="","",IFERROR(VLOOKUP($E10,'Parameter'!$E$4:$F$9,2,FALSE),""))</f>
        <v/>
      </c>
      <c r="J10" s="14">
        <f>IF(OR($A10="",$H10="",$I10=""),"",$H10*$I10)</f>
        <v/>
      </c>
      <c r="K10" s="20" t="inlineStr">
        <is>
          <t>In Prüfung</t>
        </is>
      </c>
      <c r="L10" s="4">
        <f>IF($A10="","",IF(OR($B10="",$C10="",$D10="",$E10="",$F10="",$G10="",$H10=""),"Eingabe prüfen",IF($I10="","Kriterium prüfen",IF(AND($H10&lt;'Parameter'!$B$6,$K10&lt;&gt;"Erledigt",$K10&lt;&gt;"Keine Maßnahme"),"Manuell prüfen","Kein Hinweis"))))</f>
        <v/>
      </c>
    </row>
    <row r="11" ht="20" customHeight="1">
      <c r="A11" s="17" t="inlineStr">
        <is>
          <t>BW-0008</t>
        </is>
      </c>
      <c r="B11" s="18" t="n">
        <v>46257</v>
      </c>
      <c r="C11" s="17" t="inlineStr">
        <is>
          <t>FIK-103</t>
        </is>
      </c>
      <c r="D11" s="17" t="inlineStr">
        <is>
          <t>Behandlungsräume</t>
        </is>
      </c>
      <c r="E11" s="17" t="inlineStr">
        <is>
          <t>Sauberkeit</t>
        </is>
      </c>
      <c r="F11" s="17" t="inlineStr">
        <is>
          <t>täglich</t>
        </is>
      </c>
      <c r="G11" s="17" t="inlineStr">
        <is>
          <t>Objektleitung Süd</t>
        </is>
      </c>
      <c r="H11" s="19" t="n">
        <v>4</v>
      </c>
      <c r="I11" s="16">
        <f>IF($A11="","",IFERROR(VLOOKUP($E11,'Parameter'!$E$4:$F$9,2,FALSE),""))</f>
        <v/>
      </c>
      <c r="J11" s="16">
        <f>IF(OR($A11="",$H11="",$I11=""),"",$H11*$I11)</f>
        <v/>
      </c>
      <c r="K11" s="20" t="inlineStr">
        <is>
          <t>Erledigt</t>
        </is>
      </c>
      <c r="L11" s="6">
        <f>IF($A11="","",IF(OR($B11="",$C11="",$D11="",$E11="",$F11="",$G11="",$H11=""),"Eingabe prüfen",IF($I11="","Kriterium prüfen",IF(AND($H11&lt;'Parameter'!$B$6,$K11&lt;&gt;"Erledigt",$K11&lt;&gt;"Keine Maßnahme"),"Manuell prüfen","Kein Hinweis"))))</f>
        <v/>
      </c>
    </row>
    <row r="12" ht="20" customHeight="1">
      <c r="A12" s="17" t="inlineStr">
        <is>
          <t>BW-0009</t>
        </is>
      </c>
      <c r="B12" s="18" t="n">
        <v>46231</v>
      </c>
      <c r="C12" s="17" t="inlineStr">
        <is>
          <t>FIK-104</t>
        </is>
      </c>
      <c r="D12" s="17" t="inlineStr">
        <is>
          <t>Lagergang</t>
        </is>
      </c>
      <c r="E12" s="17" t="inlineStr">
        <is>
          <t>Zuverlässigkeit</t>
        </is>
      </c>
      <c r="F12" s="17" t="inlineStr">
        <is>
          <t>3× wöchentlich</t>
        </is>
      </c>
      <c r="G12" s="17" t="inlineStr">
        <is>
          <t>Disposition West</t>
        </is>
      </c>
      <c r="H12" s="19" t="n">
        <v>2.5</v>
      </c>
      <c r="I12" s="14">
        <f>IF($A12="","",IFERROR(VLOOKUP($E12,'Parameter'!$E$4:$F$9,2,FALSE),""))</f>
        <v/>
      </c>
      <c r="J12" s="14">
        <f>IF(OR($A12="",$H12="",$I12=""),"",$H12*$I12)</f>
        <v/>
      </c>
      <c r="K12" s="20" t="inlineStr">
        <is>
          <t>Erledigt</t>
        </is>
      </c>
      <c r="L12" s="4">
        <f>IF($A12="","",IF(OR($B12="",$C12="",$D12="",$E12="",$F12="",$G12="",$H12=""),"Eingabe prüfen",IF($I12="","Kriterium prüfen",IF(AND($H12&lt;'Parameter'!$B$6,$K12&lt;&gt;"Erledigt",$K12&lt;&gt;"Keine Maßnahme"),"Manuell prüfen","Kein Hinweis"))))</f>
        <v/>
      </c>
    </row>
    <row r="13" ht="20" customHeight="1">
      <c r="A13" s="17" t="inlineStr">
        <is>
          <t>BW-0010</t>
        </is>
      </c>
      <c r="B13" s="18" t="n">
        <v>46215</v>
      </c>
      <c r="C13" s="17" t="inlineStr">
        <is>
          <t>FIK-104</t>
        </is>
      </c>
      <c r="D13" s="17" t="inlineStr">
        <is>
          <t>Sozialräume</t>
        </is>
      </c>
      <c r="E13" s="17" t="inlineStr">
        <is>
          <t>Kommunikation</t>
        </is>
      </c>
      <c r="F13" s="17" t="inlineStr">
        <is>
          <t>wöchentlich</t>
        </is>
      </c>
      <c r="G13" s="17" t="inlineStr">
        <is>
          <t>Disposition West</t>
        </is>
      </c>
      <c r="H13" s="19" t="n">
        <v>3.5</v>
      </c>
      <c r="I13" s="16">
        <f>IF($A13="","",IFERROR(VLOOKUP($E13,'Parameter'!$E$4:$F$9,2,FALSE),""))</f>
        <v/>
      </c>
      <c r="J13" s="16">
        <f>IF(OR($A13="",$H13="",$I13=""),"",$H13*$I13)</f>
        <v/>
      </c>
      <c r="K13" s="20" t="inlineStr">
        <is>
          <t>Keine Maßnahme</t>
        </is>
      </c>
      <c r="L13" s="6">
        <f>IF($A13="","",IF(OR($B13="",$C13="",$D13="",$E13="",$F13="",$G13="",$H13=""),"Eingabe prüfen",IF($I13="","Kriterium prüfen",IF(AND($H13&lt;'Parameter'!$B$6,$K13&lt;&gt;"Erledigt",$K13&lt;&gt;"Keine Maßnahme"),"Manuell prüfen","Kein Hinweis"))))</f>
        <v/>
      </c>
    </row>
    <row r="14" ht="20" customHeight="1">
      <c r="A14" s="17" t="n"/>
      <c r="B14" s="18" t="n"/>
      <c r="C14" s="17" t="n"/>
      <c r="D14" s="17" t="n"/>
      <c r="E14" s="17" t="n"/>
      <c r="F14" s="17" t="n"/>
      <c r="G14" s="17" t="n"/>
      <c r="H14" s="19" t="n"/>
      <c r="I14" s="14">
        <f>IF($A14="","",IFERROR(VLOOKUP($E14,'Parameter'!$E$4:$F$9,2,FALSE),""))</f>
        <v/>
      </c>
      <c r="J14" s="14">
        <f>IF(OR($A14="",$H14="",$I14=""),"",$H14*$I14)</f>
        <v/>
      </c>
      <c r="K14" s="20" t="n"/>
      <c r="L14" s="4">
        <f>IF($A14="","",IF(OR($B14="",$C14="",$D14="",$E14="",$F14="",$G14="",$H14=""),"Eingabe prüfen",IF($I14="","Kriterium prüfen",IF(AND($H14&lt;'Parameter'!$B$6,$K14&lt;&gt;"Erledigt",$K14&lt;&gt;"Keine Maßnahme"),"Manuell prüfen","Kein Hinweis"))))</f>
        <v/>
      </c>
    </row>
    <row r="15" ht="20" customHeight="1">
      <c r="A15" s="17" t="n"/>
      <c r="B15" s="18" t="n"/>
      <c r="C15" s="17" t="n"/>
      <c r="D15" s="17" t="n"/>
      <c r="E15" s="17" t="n"/>
      <c r="F15" s="17" t="n"/>
      <c r="G15" s="17" t="n"/>
      <c r="H15" s="19" t="n"/>
      <c r="I15" s="16">
        <f>IF($A15="","",IFERROR(VLOOKUP($E15,'Parameter'!$E$4:$F$9,2,FALSE),""))</f>
        <v/>
      </c>
      <c r="J15" s="16">
        <f>IF(OR($A15="",$H15="",$I15=""),"",$H15*$I15)</f>
        <v/>
      </c>
      <c r="K15" s="20" t="n"/>
      <c r="L15" s="6">
        <f>IF($A15="","",IF(OR($B15="",$C15="",$D15="",$E15="",$F15="",$G15="",$H15=""),"Eingabe prüfen",IF($I15="","Kriterium prüfen",IF(AND($H15&lt;'Parameter'!$B$6,$K15&lt;&gt;"Erledigt",$K15&lt;&gt;"Keine Maßnahme"),"Manuell prüfen","Kein Hinweis"))))</f>
        <v/>
      </c>
    </row>
    <row r="16" ht="20" customHeight="1">
      <c r="A16" s="17" t="n"/>
      <c r="B16" s="18" t="n"/>
      <c r="C16" s="17" t="n"/>
      <c r="D16" s="17" t="n"/>
      <c r="E16" s="17" t="n"/>
      <c r="F16" s="17" t="n"/>
      <c r="G16" s="17" t="n"/>
      <c r="H16" s="19" t="n"/>
      <c r="I16" s="14">
        <f>IF($A16="","",IFERROR(VLOOKUP($E16,'Parameter'!$E$4:$F$9,2,FALSE),""))</f>
        <v/>
      </c>
      <c r="J16" s="14">
        <f>IF(OR($A16="",$H16="",$I16=""),"",$H16*$I16)</f>
        <v/>
      </c>
      <c r="K16" s="20" t="n"/>
      <c r="L16" s="4">
        <f>IF($A16="","",IF(OR($B16="",$C16="",$D16="",$E16="",$F16="",$G16="",$H16=""),"Eingabe prüfen",IF($I16="","Kriterium prüfen",IF(AND($H16&lt;'Parameter'!$B$6,$K16&lt;&gt;"Erledigt",$K16&lt;&gt;"Keine Maßnahme"),"Manuell prüfen","Kein Hinweis"))))</f>
        <v/>
      </c>
    </row>
    <row r="17" ht="20" customHeight="1">
      <c r="A17" s="17" t="n"/>
      <c r="B17" s="18" t="n"/>
      <c r="C17" s="17" t="n"/>
      <c r="D17" s="17" t="n"/>
      <c r="E17" s="17" t="n"/>
      <c r="F17" s="17" t="n"/>
      <c r="G17" s="17" t="n"/>
      <c r="H17" s="19" t="n"/>
      <c r="I17" s="16">
        <f>IF($A17="","",IFERROR(VLOOKUP($E17,'Parameter'!$E$4:$F$9,2,FALSE),""))</f>
        <v/>
      </c>
      <c r="J17" s="16">
        <f>IF(OR($A17="",$H17="",$I17=""),"",$H17*$I17)</f>
        <v/>
      </c>
      <c r="K17" s="20" t="n"/>
      <c r="L17" s="6">
        <f>IF($A17="","",IF(OR($B17="",$C17="",$D17="",$E17="",$F17="",$G17="",$H17=""),"Eingabe prüfen",IF($I17="","Kriterium prüfen",IF(AND($H17&lt;'Parameter'!$B$6,$K17&lt;&gt;"Erledigt",$K17&lt;&gt;"Keine Maßnahme"),"Manuell prüfen","Kein Hinweis"))))</f>
        <v/>
      </c>
    </row>
    <row r="18" ht="20" customHeight="1">
      <c r="A18" s="17" t="n"/>
      <c r="B18" s="18" t="n"/>
      <c r="C18" s="17" t="n"/>
      <c r="D18" s="17" t="n"/>
      <c r="E18" s="17" t="n"/>
      <c r="F18" s="17" t="n"/>
      <c r="G18" s="17" t="n"/>
      <c r="H18" s="19" t="n"/>
      <c r="I18" s="14">
        <f>IF($A18="","",IFERROR(VLOOKUP($E18,'Parameter'!$E$4:$F$9,2,FALSE),""))</f>
        <v/>
      </c>
      <c r="J18" s="14">
        <f>IF(OR($A18="",$H18="",$I18=""),"",$H18*$I18)</f>
        <v/>
      </c>
      <c r="K18" s="20" t="n"/>
      <c r="L18" s="4">
        <f>IF($A18="","",IF(OR($B18="",$C18="",$D18="",$E18="",$F18="",$G18="",$H18=""),"Eingabe prüfen",IF($I18="","Kriterium prüfen",IF(AND($H18&lt;'Parameter'!$B$6,$K18&lt;&gt;"Erledigt",$K18&lt;&gt;"Keine Maßnahme"),"Manuell prüfen","Kein Hinweis"))))</f>
        <v/>
      </c>
    </row>
    <row r="19" ht="20" customHeight="1">
      <c r="A19" s="17" t="n"/>
      <c r="B19" s="18" t="n"/>
      <c r="C19" s="17" t="n"/>
      <c r="D19" s="17" t="n"/>
      <c r="E19" s="17" t="n"/>
      <c r="F19" s="17" t="n"/>
      <c r="G19" s="17" t="n"/>
      <c r="H19" s="19" t="n"/>
      <c r="I19" s="16">
        <f>IF($A19="","",IFERROR(VLOOKUP($E19,'Parameter'!$E$4:$F$9,2,FALSE),""))</f>
        <v/>
      </c>
      <c r="J19" s="16">
        <f>IF(OR($A19="",$H19="",$I19=""),"",$H19*$I19)</f>
        <v/>
      </c>
      <c r="K19" s="20" t="n"/>
      <c r="L19" s="6">
        <f>IF($A19="","",IF(OR($B19="",$C19="",$D19="",$E19="",$F19="",$G19="",$H19=""),"Eingabe prüfen",IF($I19="","Kriterium prüfen",IF(AND($H19&lt;'Parameter'!$B$6,$K19&lt;&gt;"Erledigt",$K19&lt;&gt;"Keine Maßnahme"),"Manuell prüfen","Kein Hinweis"))))</f>
        <v/>
      </c>
    </row>
    <row r="20" ht="20" customHeight="1">
      <c r="A20" s="17" t="n"/>
      <c r="B20" s="18" t="n"/>
      <c r="C20" s="17" t="n"/>
      <c r="D20" s="17" t="n"/>
      <c r="E20" s="17" t="n"/>
      <c r="F20" s="17" t="n"/>
      <c r="G20" s="17" t="n"/>
      <c r="H20" s="19" t="n"/>
      <c r="I20" s="14">
        <f>IF($A20="","",IFERROR(VLOOKUP($E20,'Parameter'!$E$4:$F$9,2,FALSE),""))</f>
        <v/>
      </c>
      <c r="J20" s="14">
        <f>IF(OR($A20="",$H20="",$I20=""),"",$H20*$I20)</f>
        <v/>
      </c>
      <c r="K20" s="20" t="n"/>
      <c r="L20" s="4">
        <f>IF($A20="","",IF(OR($B20="",$C20="",$D20="",$E20="",$F20="",$G20="",$H20=""),"Eingabe prüfen",IF($I20="","Kriterium prüfen",IF(AND($H20&lt;'Parameter'!$B$6,$K20&lt;&gt;"Erledigt",$K20&lt;&gt;"Keine Maßnahme"),"Manuell prüfen","Kein Hinweis"))))</f>
        <v/>
      </c>
    </row>
    <row r="21" ht="20" customHeight="1">
      <c r="A21" s="17" t="n"/>
      <c r="B21" s="18" t="n"/>
      <c r="C21" s="17" t="n"/>
      <c r="D21" s="17" t="n"/>
      <c r="E21" s="17" t="n"/>
      <c r="F21" s="17" t="n"/>
      <c r="G21" s="17" t="n"/>
      <c r="H21" s="19" t="n"/>
      <c r="I21" s="16">
        <f>IF($A21="","",IFERROR(VLOOKUP($E21,'Parameter'!$E$4:$F$9,2,FALSE),""))</f>
        <v/>
      </c>
      <c r="J21" s="16">
        <f>IF(OR($A21="",$H21="",$I21=""),"",$H21*$I21)</f>
        <v/>
      </c>
      <c r="K21" s="20" t="n"/>
      <c r="L21" s="6">
        <f>IF($A21="","",IF(OR($B21="",$C21="",$D21="",$E21="",$F21="",$G21="",$H21=""),"Eingabe prüfen",IF($I21="","Kriterium prüfen",IF(AND($H21&lt;'Parameter'!$B$6,$K21&lt;&gt;"Erledigt",$K21&lt;&gt;"Keine Maßnahme"),"Manuell prüfen","Kein Hinweis"))))</f>
        <v/>
      </c>
    </row>
    <row r="22" ht="20" customHeight="1">
      <c r="A22" s="17" t="n"/>
      <c r="B22" s="18" t="n"/>
      <c r="C22" s="17" t="n"/>
      <c r="D22" s="17" t="n"/>
      <c r="E22" s="17" t="n"/>
      <c r="F22" s="17" t="n"/>
      <c r="G22" s="17" t="n"/>
      <c r="H22" s="19" t="n"/>
      <c r="I22" s="14">
        <f>IF($A22="","",IFERROR(VLOOKUP($E22,'Parameter'!$E$4:$F$9,2,FALSE),""))</f>
        <v/>
      </c>
      <c r="J22" s="14">
        <f>IF(OR($A22="",$H22="",$I22=""),"",$H22*$I22)</f>
        <v/>
      </c>
      <c r="K22" s="20" t="n"/>
      <c r="L22" s="4">
        <f>IF($A22="","",IF(OR($B22="",$C22="",$D22="",$E22="",$F22="",$G22="",$H22=""),"Eingabe prüfen",IF($I22="","Kriterium prüfen",IF(AND($H22&lt;'Parameter'!$B$6,$K22&lt;&gt;"Erledigt",$K22&lt;&gt;"Keine Maßnahme"),"Manuell prüfen","Kein Hinweis"))))</f>
        <v/>
      </c>
    </row>
    <row r="23" ht="20" customHeight="1">
      <c r="A23" s="17" t="n"/>
      <c r="B23" s="18" t="n"/>
      <c r="C23" s="17" t="n"/>
      <c r="D23" s="17" t="n"/>
      <c r="E23" s="17" t="n"/>
      <c r="F23" s="17" t="n"/>
      <c r="G23" s="17" t="n"/>
      <c r="H23" s="19" t="n"/>
      <c r="I23" s="16">
        <f>IF($A23="","",IFERROR(VLOOKUP($E23,'Parameter'!$E$4:$F$9,2,FALSE),""))</f>
        <v/>
      </c>
      <c r="J23" s="16">
        <f>IF(OR($A23="",$H23="",$I23=""),"",$H23*$I23)</f>
        <v/>
      </c>
      <c r="K23" s="20" t="n"/>
      <c r="L23" s="6">
        <f>IF($A23="","",IF(OR($B23="",$C23="",$D23="",$E23="",$F23="",$G23="",$H23=""),"Eingabe prüfen",IF($I23="","Kriterium prüfen",IF(AND($H23&lt;'Parameter'!$B$6,$K23&lt;&gt;"Erledigt",$K23&lt;&gt;"Keine Maßnahme"),"Manuell prüfen","Kein Hinweis"))))</f>
        <v/>
      </c>
    </row>
    <row r="24" ht="20" customHeight="1">
      <c r="A24" s="17" t="n"/>
      <c r="B24" s="18" t="n"/>
      <c r="C24" s="17" t="n"/>
      <c r="D24" s="17" t="n"/>
      <c r="E24" s="17" t="n"/>
      <c r="F24" s="17" t="n"/>
      <c r="G24" s="17" t="n"/>
      <c r="H24" s="19" t="n"/>
      <c r="I24" s="14">
        <f>IF($A24="","",IFERROR(VLOOKUP($E24,'Parameter'!$E$4:$F$9,2,FALSE),""))</f>
        <v/>
      </c>
      <c r="J24" s="14">
        <f>IF(OR($A24="",$H24="",$I24=""),"",$H24*$I24)</f>
        <v/>
      </c>
      <c r="K24" s="20" t="n"/>
      <c r="L24" s="4">
        <f>IF($A24="","",IF(OR($B24="",$C24="",$D24="",$E24="",$F24="",$G24="",$H24=""),"Eingabe prüfen",IF($I24="","Kriterium prüfen",IF(AND($H24&lt;'Parameter'!$B$6,$K24&lt;&gt;"Erledigt",$K24&lt;&gt;"Keine Maßnahme"),"Manuell prüfen","Kein Hinweis"))))</f>
        <v/>
      </c>
    </row>
    <row r="25" ht="20" customHeight="1">
      <c r="A25" s="17" t="n"/>
      <c r="B25" s="18" t="n"/>
      <c r="C25" s="17" t="n"/>
      <c r="D25" s="17" t="n"/>
      <c r="E25" s="17" t="n"/>
      <c r="F25" s="17" t="n"/>
      <c r="G25" s="17" t="n"/>
      <c r="H25" s="19" t="n"/>
      <c r="I25" s="16">
        <f>IF($A25="","",IFERROR(VLOOKUP($E25,'Parameter'!$E$4:$F$9,2,FALSE),""))</f>
        <v/>
      </c>
      <c r="J25" s="16">
        <f>IF(OR($A25="",$H25="",$I25=""),"",$H25*$I25)</f>
        <v/>
      </c>
      <c r="K25" s="20" t="n"/>
      <c r="L25" s="6">
        <f>IF($A25="","",IF(OR($B25="",$C25="",$D25="",$E25="",$F25="",$G25="",$H25=""),"Eingabe prüfen",IF($I25="","Kriterium prüfen",IF(AND($H25&lt;'Parameter'!$B$6,$K25&lt;&gt;"Erledigt",$K25&lt;&gt;"Keine Maßnahme"),"Manuell prüfen","Kein Hinweis"))))</f>
        <v/>
      </c>
    </row>
    <row r="26" ht="20" customHeight="1">
      <c r="A26" s="17" t="n"/>
      <c r="B26" s="18" t="n"/>
      <c r="C26" s="17" t="n"/>
      <c r="D26" s="17" t="n"/>
      <c r="E26" s="17" t="n"/>
      <c r="F26" s="17" t="n"/>
      <c r="G26" s="17" t="n"/>
      <c r="H26" s="19" t="n"/>
      <c r="I26" s="14">
        <f>IF($A26="","",IFERROR(VLOOKUP($E26,'Parameter'!$E$4:$F$9,2,FALSE),""))</f>
        <v/>
      </c>
      <c r="J26" s="14">
        <f>IF(OR($A26="",$H26="",$I26=""),"",$H26*$I26)</f>
        <v/>
      </c>
      <c r="K26" s="20" t="n"/>
      <c r="L26" s="4">
        <f>IF($A26="","",IF(OR($B26="",$C26="",$D26="",$E26="",$F26="",$G26="",$H26=""),"Eingabe prüfen",IF($I26="","Kriterium prüfen",IF(AND($H26&lt;'Parameter'!$B$6,$K26&lt;&gt;"Erledigt",$K26&lt;&gt;"Keine Maßnahme"),"Manuell prüfen","Kein Hinweis"))))</f>
        <v/>
      </c>
    </row>
    <row r="27" ht="20" customHeight="1">
      <c r="A27" s="17" t="n"/>
      <c r="B27" s="18" t="n"/>
      <c r="C27" s="17" t="n"/>
      <c r="D27" s="17" t="n"/>
      <c r="E27" s="17" t="n"/>
      <c r="F27" s="17" t="n"/>
      <c r="G27" s="17" t="n"/>
      <c r="H27" s="19" t="n"/>
      <c r="I27" s="16">
        <f>IF($A27="","",IFERROR(VLOOKUP($E27,'Parameter'!$E$4:$F$9,2,FALSE),""))</f>
        <v/>
      </c>
      <c r="J27" s="16">
        <f>IF(OR($A27="",$H27="",$I27=""),"",$H27*$I27)</f>
        <v/>
      </c>
      <c r="K27" s="20" t="n"/>
      <c r="L27" s="6">
        <f>IF($A27="","",IF(OR($B27="",$C27="",$D27="",$E27="",$F27="",$G27="",$H27=""),"Eingabe prüfen",IF($I27="","Kriterium prüfen",IF(AND($H27&lt;'Parameter'!$B$6,$K27&lt;&gt;"Erledigt",$K27&lt;&gt;"Keine Maßnahme"),"Manuell prüfen","Kein Hinweis"))))</f>
        <v/>
      </c>
    </row>
    <row r="28" ht="20" customHeight="1">
      <c r="A28" s="17" t="n"/>
      <c r="B28" s="18" t="n"/>
      <c r="C28" s="17" t="n"/>
      <c r="D28" s="17" t="n"/>
      <c r="E28" s="17" t="n"/>
      <c r="F28" s="17" t="n"/>
      <c r="G28" s="17" t="n"/>
      <c r="H28" s="19" t="n"/>
      <c r="I28" s="14">
        <f>IF($A28="","",IFERROR(VLOOKUP($E28,'Parameter'!$E$4:$F$9,2,FALSE),""))</f>
        <v/>
      </c>
      <c r="J28" s="14">
        <f>IF(OR($A28="",$H28="",$I28=""),"",$H28*$I28)</f>
        <v/>
      </c>
      <c r="K28" s="20" t="n"/>
      <c r="L28" s="4">
        <f>IF($A28="","",IF(OR($B28="",$C28="",$D28="",$E28="",$F28="",$G28="",$H28=""),"Eingabe prüfen",IF($I28="","Kriterium prüfen",IF(AND($H28&lt;'Parameter'!$B$6,$K28&lt;&gt;"Erledigt",$K28&lt;&gt;"Keine Maßnahme"),"Manuell prüfen","Kein Hinweis"))))</f>
        <v/>
      </c>
    </row>
    <row r="29" ht="20" customHeight="1">
      <c r="A29" s="17" t="n"/>
      <c r="B29" s="18" t="n"/>
      <c r="C29" s="17" t="n"/>
      <c r="D29" s="17" t="n"/>
      <c r="E29" s="17" t="n"/>
      <c r="F29" s="17" t="n"/>
      <c r="G29" s="17" t="n"/>
      <c r="H29" s="19" t="n"/>
      <c r="I29" s="16">
        <f>IF($A29="","",IFERROR(VLOOKUP($E29,'Parameter'!$E$4:$F$9,2,FALSE),""))</f>
        <v/>
      </c>
      <c r="J29" s="16">
        <f>IF(OR($A29="",$H29="",$I29=""),"",$H29*$I29)</f>
        <v/>
      </c>
      <c r="K29" s="20" t="n"/>
      <c r="L29" s="6">
        <f>IF($A29="","",IF(OR($B29="",$C29="",$D29="",$E29="",$F29="",$G29="",$H29=""),"Eingabe prüfen",IF($I29="","Kriterium prüfen",IF(AND($H29&lt;'Parameter'!$B$6,$K29&lt;&gt;"Erledigt",$K29&lt;&gt;"Keine Maßnahme"),"Manuell prüfen","Kein Hinweis"))))</f>
        <v/>
      </c>
    </row>
    <row r="30" ht="20" customHeight="1">
      <c r="A30" s="17" t="n"/>
      <c r="B30" s="18" t="n"/>
      <c r="C30" s="17" t="n"/>
      <c r="D30" s="17" t="n"/>
      <c r="E30" s="17" t="n"/>
      <c r="F30" s="17" t="n"/>
      <c r="G30" s="17" t="n"/>
      <c r="H30" s="19" t="n"/>
      <c r="I30" s="14">
        <f>IF($A30="","",IFERROR(VLOOKUP($E30,'Parameter'!$E$4:$F$9,2,FALSE),""))</f>
        <v/>
      </c>
      <c r="J30" s="14">
        <f>IF(OR($A30="",$H30="",$I30=""),"",$H30*$I30)</f>
        <v/>
      </c>
      <c r="K30" s="20" t="n"/>
      <c r="L30" s="4">
        <f>IF($A30="","",IF(OR($B30="",$C30="",$D30="",$E30="",$F30="",$G30="",$H30=""),"Eingabe prüfen",IF($I30="","Kriterium prüfen",IF(AND($H30&lt;'Parameter'!$B$6,$K30&lt;&gt;"Erledigt",$K30&lt;&gt;"Keine Maßnahme"),"Manuell prüfen","Kein Hinweis"))))</f>
        <v/>
      </c>
    </row>
    <row r="31" ht="20" customHeight="1">
      <c r="A31" s="17" t="n"/>
      <c r="B31" s="18" t="n"/>
      <c r="C31" s="17" t="n"/>
      <c r="D31" s="17" t="n"/>
      <c r="E31" s="17" t="n"/>
      <c r="F31" s="17" t="n"/>
      <c r="G31" s="17" t="n"/>
      <c r="H31" s="19" t="n"/>
      <c r="I31" s="16">
        <f>IF($A31="","",IFERROR(VLOOKUP($E31,'Parameter'!$E$4:$F$9,2,FALSE),""))</f>
        <v/>
      </c>
      <c r="J31" s="16">
        <f>IF(OR($A31="",$H31="",$I31=""),"",$H31*$I31)</f>
        <v/>
      </c>
      <c r="K31" s="20" t="n"/>
      <c r="L31" s="6">
        <f>IF($A31="","",IF(OR($B31="",$C31="",$D31="",$E31="",$F31="",$G31="",$H31=""),"Eingabe prüfen",IF($I31="","Kriterium prüfen",IF(AND($H31&lt;'Parameter'!$B$6,$K31&lt;&gt;"Erledigt",$K31&lt;&gt;"Keine Maßnahme"),"Manuell prüfen","Kein Hinweis"))))</f>
        <v/>
      </c>
    </row>
    <row r="32" ht="20" customHeight="1">
      <c r="A32" s="17" t="n"/>
      <c r="B32" s="18" t="n"/>
      <c r="C32" s="17" t="n"/>
      <c r="D32" s="17" t="n"/>
      <c r="E32" s="17" t="n"/>
      <c r="F32" s="17" t="n"/>
      <c r="G32" s="17" t="n"/>
      <c r="H32" s="19" t="n"/>
      <c r="I32" s="14">
        <f>IF($A32="","",IFERROR(VLOOKUP($E32,'Parameter'!$E$4:$F$9,2,FALSE),""))</f>
        <v/>
      </c>
      <c r="J32" s="14">
        <f>IF(OR($A32="",$H32="",$I32=""),"",$H32*$I32)</f>
        <v/>
      </c>
      <c r="K32" s="20" t="n"/>
      <c r="L32" s="4">
        <f>IF($A32="","",IF(OR($B32="",$C32="",$D32="",$E32="",$F32="",$G32="",$H32=""),"Eingabe prüfen",IF($I32="","Kriterium prüfen",IF(AND($H32&lt;'Parameter'!$B$6,$K32&lt;&gt;"Erledigt",$K32&lt;&gt;"Keine Maßnahme"),"Manuell prüfen","Kein Hinweis"))))</f>
        <v/>
      </c>
    </row>
    <row r="33" ht="20" customHeight="1">
      <c r="A33" s="17" t="n"/>
      <c r="B33" s="18" t="n"/>
      <c r="C33" s="17" t="n"/>
      <c r="D33" s="17" t="n"/>
      <c r="E33" s="17" t="n"/>
      <c r="F33" s="17" t="n"/>
      <c r="G33" s="17" t="n"/>
      <c r="H33" s="19" t="n"/>
      <c r="I33" s="16">
        <f>IF($A33="","",IFERROR(VLOOKUP($E33,'Parameter'!$E$4:$F$9,2,FALSE),""))</f>
        <v/>
      </c>
      <c r="J33" s="16">
        <f>IF(OR($A33="",$H33="",$I33=""),"",$H33*$I33)</f>
        <v/>
      </c>
      <c r="K33" s="20" t="n"/>
      <c r="L33" s="6">
        <f>IF($A33="","",IF(OR($B33="",$C33="",$D33="",$E33="",$F33="",$G33="",$H33=""),"Eingabe prüfen",IF($I33="","Kriterium prüfen",IF(AND($H33&lt;'Parameter'!$B$6,$K33&lt;&gt;"Erledigt",$K33&lt;&gt;"Keine Maßnahme"),"Manuell prüfen","Kein Hinweis"))))</f>
        <v/>
      </c>
    </row>
    <row r="34" ht="20" customHeight="1">
      <c r="A34" s="17" t="n"/>
      <c r="B34" s="18" t="n"/>
      <c r="C34" s="17" t="n"/>
      <c r="D34" s="17" t="n"/>
      <c r="E34" s="17" t="n"/>
      <c r="F34" s="17" t="n"/>
      <c r="G34" s="17" t="n"/>
      <c r="H34" s="19" t="n"/>
      <c r="I34" s="14">
        <f>IF($A34="","",IFERROR(VLOOKUP($E34,'Parameter'!$E$4:$F$9,2,FALSE),""))</f>
        <v/>
      </c>
      <c r="J34" s="14">
        <f>IF(OR($A34="",$H34="",$I34=""),"",$H34*$I34)</f>
        <v/>
      </c>
      <c r="K34" s="20" t="n"/>
      <c r="L34" s="4">
        <f>IF($A34="","",IF(OR($B34="",$C34="",$D34="",$E34="",$F34="",$G34="",$H34=""),"Eingabe prüfen",IF($I34="","Kriterium prüfen",IF(AND($H34&lt;'Parameter'!$B$6,$K34&lt;&gt;"Erledigt",$K34&lt;&gt;"Keine Maßnahme"),"Manuell prüfen","Kein Hinweis"))))</f>
        <v/>
      </c>
    </row>
    <row r="35" ht="20" customHeight="1">
      <c r="A35" s="17" t="n"/>
      <c r="B35" s="18" t="n"/>
      <c r="C35" s="17" t="n"/>
      <c r="D35" s="17" t="n"/>
      <c r="E35" s="17" t="n"/>
      <c r="F35" s="17" t="n"/>
      <c r="G35" s="17" t="n"/>
      <c r="H35" s="19" t="n"/>
      <c r="I35" s="16">
        <f>IF($A35="","",IFERROR(VLOOKUP($E35,'Parameter'!$E$4:$F$9,2,FALSE),""))</f>
        <v/>
      </c>
      <c r="J35" s="16">
        <f>IF(OR($A35="",$H35="",$I35=""),"",$H35*$I35)</f>
        <v/>
      </c>
      <c r="K35" s="20" t="n"/>
      <c r="L35" s="6">
        <f>IF($A35="","",IF(OR($B35="",$C35="",$D35="",$E35="",$F35="",$G35="",$H35=""),"Eingabe prüfen",IF($I35="","Kriterium prüfen",IF(AND($H35&lt;'Parameter'!$B$6,$K35&lt;&gt;"Erledigt",$K35&lt;&gt;"Keine Maßnahme"),"Manuell prüfen","Kein Hinweis"))))</f>
        <v/>
      </c>
    </row>
    <row r="36" ht="20" customHeight="1">
      <c r="A36" s="17" t="n"/>
      <c r="B36" s="18" t="n"/>
      <c r="C36" s="17" t="n"/>
      <c r="D36" s="17" t="n"/>
      <c r="E36" s="17" t="n"/>
      <c r="F36" s="17" t="n"/>
      <c r="G36" s="17" t="n"/>
      <c r="H36" s="19" t="n"/>
      <c r="I36" s="14">
        <f>IF($A36="","",IFERROR(VLOOKUP($E36,'Parameter'!$E$4:$F$9,2,FALSE),""))</f>
        <v/>
      </c>
      <c r="J36" s="14">
        <f>IF(OR($A36="",$H36="",$I36=""),"",$H36*$I36)</f>
        <v/>
      </c>
      <c r="K36" s="20" t="n"/>
      <c r="L36" s="4">
        <f>IF($A36="","",IF(OR($B36="",$C36="",$D36="",$E36="",$F36="",$G36="",$H36=""),"Eingabe prüfen",IF($I36="","Kriterium prüfen",IF(AND($H36&lt;'Parameter'!$B$6,$K36&lt;&gt;"Erledigt",$K36&lt;&gt;"Keine Maßnahme"),"Manuell prüfen","Kein Hinweis"))))</f>
        <v/>
      </c>
    </row>
    <row r="37" ht="20" customHeight="1">
      <c r="A37" s="17" t="n"/>
      <c r="B37" s="18" t="n"/>
      <c r="C37" s="17" t="n"/>
      <c r="D37" s="17" t="n"/>
      <c r="E37" s="17" t="n"/>
      <c r="F37" s="17" t="n"/>
      <c r="G37" s="17" t="n"/>
      <c r="H37" s="19" t="n"/>
      <c r="I37" s="16">
        <f>IF($A37="","",IFERROR(VLOOKUP($E37,'Parameter'!$E$4:$F$9,2,FALSE),""))</f>
        <v/>
      </c>
      <c r="J37" s="16">
        <f>IF(OR($A37="",$H37="",$I37=""),"",$H37*$I37)</f>
        <v/>
      </c>
      <c r="K37" s="20" t="n"/>
      <c r="L37" s="6">
        <f>IF($A37="","",IF(OR($B37="",$C37="",$D37="",$E37="",$F37="",$G37="",$H37=""),"Eingabe prüfen",IF($I37="","Kriterium prüfen",IF(AND($H37&lt;'Parameter'!$B$6,$K37&lt;&gt;"Erledigt",$K37&lt;&gt;"Keine Maßnahme"),"Manuell prüfen","Kein Hinweis"))))</f>
        <v/>
      </c>
    </row>
    <row r="38" ht="20" customHeight="1">
      <c r="A38" s="17" t="n"/>
      <c r="B38" s="18" t="n"/>
      <c r="C38" s="17" t="n"/>
      <c r="D38" s="17" t="n"/>
      <c r="E38" s="17" t="n"/>
      <c r="F38" s="17" t="n"/>
      <c r="G38" s="17" t="n"/>
      <c r="H38" s="19" t="n"/>
      <c r="I38" s="14">
        <f>IF($A38="","",IFERROR(VLOOKUP($E38,'Parameter'!$E$4:$F$9,2,FALSE),""))</f>
        <v/>
      </c>
      <c r="J38" s="14">
        <f>IF(OR($A38="",$H38="",$I38=""),"",$H38*$I38)</f>
        <v/>
      </c>
      <c r="K38" s="20" t="n"/>
      <c r="L38" s="4">
        <f>IF($A38="","",IF(OR($B38="",$C38="",$D38="",$E38="",$F38="",$G38="",$H38=""),"Eingabe prüfen",IF($I38="","Kriterium prüfen",IF(AND($H38&lt;'Parameter'!$B$6,$K38&lt;&gt;"Erledigt",$K38&lt;&gt;"Keine Maßnahme"),"Manuell prüfen","Kein Hinweis"))))</f>
        <v/>
      </c>
    </row>
    <row r="39" ht="20" customHeight="1">
      <c r="A39" s="17" t="n"/>
      <c r="B39" s="18" t="n"/>
      <c r="C39" s="17" t="n"/>
      <c r="D39" s="17" t="n"/>
      <c r="E39" s="17" t="n"/>
      <c r="F39" s="17" t="n"/>
      <c r="G39" s="17" t="n"/>
      <c r="H39" s="19" t="n"/>
      <c r="I39" s="16">
        <f>IF($A39="","",IFERROR(VLOOKUP($E39,'Parameter'!$E$4:$F$9,2,FALSE),""))</f>
        <v/>
      </c>
      <c r="J39" s="16">
        <f>IF(OR($A39="",$H39="",$I39=""),"",$H39*$I39)</f>
        <v/>
      </c>
      <c r="K39" s="20" t="n"/>
      <c r="L39" s="6">
        <f>IF($A39="","",IF(OR($B39="",$C39="",$D39="",$E39="",$F39="",$G39="",$H39=""),"Eingabe prüfen",IF($I39="","Kriterium prüfen",IF(AND($H39&lt;'Parameter'!$B$6,$K39&lt;&gt;"Erledigt",$K39&lt;&gt;"Keine Maßnahme"),"Manuell prüfen","Kein Hinweis"))))</f>
        <v/>
      </c>
    </row>
    <row r="40" ht="20" customHeight="1">
      <c r="A40" s="17" t="n"/>
      <c r="B40" s="18" t="n"/>
      <c r="C40" s="17" t="n"/>
      <c r="D40" s="17" t="n"/>
      <c r="E40" s="17" t="n"/>
      <c r="F40" s="17" t="n"/>
      <c r="G40" s="17" t="n"/>
      <c r="H40" s="19" t="n"/>
      <c r="I40" s="14">
        <f>IF($A40="","",IFERROR(VLOOKUP($E40,'Parameter'!$E$4:$F$9,2,FALSE),""))</f>
        <v/>
      </c>
      <c r="J40" s="14">
        <f>IF(OR($A40="",$H40="",$I40=""),"",$H40*$I40)</f>
        <v/>
      </c>
      <c r="K40" s="20" t="n"/>
      <c r="L40" s="4">
        <f>IF($A40="","",IF(OR($B40="",$C40="",$D40="",$E40="",$F40="",$G40="",$H40=""),"Eingabe prüfen",IF($I40="","Kriterium prüfen",IF(AND($H40&lt;'Parameter'!$B$6,$K40&lt;&gt;"Erledigt",$K40&lt;&gt;"Keine Maßnahme"),"Manuell prüfen","Kein Hinweis"))))</f>
        <v/>
      </c>
    </row>
    <row r="41" ht="20" customHeight="1">
      <c r="A41" s="17" t="n"/>
      <c r="B41" s="18" t="n"/>
      <c r="C41" s="17" t="n"/>
      <c r="D41" s="17" t="n"/>
      <c r="E41" s="17" t="n"/>
      <c r="F41" s="17" t="n"/>
      <c r="G41" s="17" t="n"/>
      <c r="H41" s="19" t="n"/>
      <c r="I41" s="16">
        <f>IF($A41="","",IFERROR(VLOOKUP($E41,'Parameter'!$E$4:$F$9,2,FALSE),""))</f>
        <v/>
      </c>
      <c r="J41" s="16">
        <f>IF(OR($A41="",$H41="",$I41=""),"",$H41*$I41)</f>
        <v/>
      </c>
      <c r="K41" s="20" t="n"/>
      <c r="L41" s="6">
        <f>IF($A41="","",IF(OR($B41="",$C41="",$D41="",$E41="",$F41="",$G41="",$H41=""),"Eingabe prüfen",IF($I41="","Kriterium prüfen",IF(AND($H41&lt;'Parameter'!$B$6,$K41&lt;&gt;"Erledigt",$K41&lt;&gt;"Keine Maßnahme"),"Manuell prüfen","Kein Hinweis"))))</f>
        <v/>
      </c>
    </row>
    <row r="42" ht="20" customHeight="1">
      <c r="A42" s="17" t="n"/>
      <c r="B42" s="18" t="n"/>
      <c r="C42" s="17" t="n"/>
      <c r="D42" s="17" t="n"/>
      <c r="E42" s="17" t="n"/>
      <c r="F42" s="17" t="n"/>
      <c r="G42" s="17" t="n"/>
      <c r="H42" s="19" t="n"/>
      <c r="I42" s="14">
        <f>IF($A42="","",IFERROR(VLOOKUP($E42,'Parameter'!$E$4:$F$9,2,FALSE),""))</f>
        <v/>
      </c>
      <c r="J42" s="14">
        <f>IF(OR($A42="",$H42="",$I42=""),"",$H42*$I42)</f>
        <v/>
      </c>
      <c r="K42" s="20" t="n"/>
      <c r="L42" s="4">
        <f>IF($A42="","",IF(OR($B42="",$C42="",$D42="",$E42="",$F42="",$G42="",$H42=""),"Eingabe prüfen",IF($I42="","Kriterium prüfen",IF(AND($H42&lt;'Parameter'!$B$6,$K42&lt;&gt;"Erledigt",$K42&lt;&gt;"Keine Maßnahme"),"Manuell prüfen","Kein Hinweis"))))</f>
        <v/>
      </c>
    </row>
    <row r="43" ht="20" customHeight="1">
      <c r="A43" s="17" t="n"/>
      <c r="B43" s="18" t="n"/>
      <c r="C43" s="17" t="n"/>
      <c r="D43" s="17" t="n"/>
      <c r="E43" s="17" t="n"/>
      <c r="F43" s="17" t="n"/>
      <c r="G43" s="17" t="n"/>
      <c r="H43" s="19" t="n"/>
      <c r="I43" s="16">
        <f>IF($A43="","",IFERROR(VLOOKUP($E43,'Parameter'!$E$4:$F$9,2,FALSE),""))</f>
        <v/>
      </c>
      <c r="J43" s="16">
        <f>IF(OR($A43="",$H43="",$I43=""),"",$H43*$I43)</f>
        <v/>
      </c>
      <c r="K43" s="20" t="n"/>
      <c r="L43" s="6">
        <f>IF($A43="","",IF(OR($B43="",$C43="",$D43="",$E43="",$F43="",$G43="",$H43=""),"Eingabe prüfen",IF($I43="","Kriterium prüfen",IF(AND($H43&lt;'Parameter'!$B$6,$K43&lt;&gt;"Erledigt",$K43&lt;&gt;"Keine Maßnahme"),"Manuell prüfen","Kein Hinweis"))))</f>
        <v/>
      </c>
    </row>
    <row r="44" ht="20" customHeight="1">
      <c r="A44" s="17" t="n"/>
      <c r="B44" s="18" t="n"/>
      <c r="C44" s="17" t="n"/>
      <c r="D44" s="17" t="n"/>
      <c r="E44" s="17" t="n"/>
      <c r="F44" s="17" t="n"/>
      <c r="G44" s="17" t="n"/>
      <c r="H44" s="19" t="n"/>
      <c r="I44" s="14">
        <f>IF($A44="","",IFERROR(VLOOKUP($E44,'Parameter'!$E$4:$F$9,2,FALSE),""))</f>
        <v/>
      </c>
      <c r="J44" s="14">
        <f>IF(OR($A44="",$H44="",$I44=""),"",$H44*$I44)</f>
        <v/>
      </c>
      <c r="K44" s="20" t="n"/>
      <c r="L44" s="4">
        <f>IF($A44="","",IF(OR($B44="",$C44="",$D44="",$E44="",$F44="",$G44="",$H44=""),"Eingabe prüfen",IF($I44="","Kriterium prüfen",IF(AND($H44&lt;'Parameter'!$B$6,$K44&lt;&gt;"Erledigt",$K44&lt;&gt;"Keine Maßnahme"),"Manuell prüfen","Kein Hinweis"))))</f>
        <v/>
      </c>
    </row>
    <row r="45" ht="20" customHeight="1">
      <c r="A45" s="17" t="n"/>
      <c r="B45" s="18" t="n"/>
      <c r="C45" s="17" t="n"/>
      <c r="D45" s="17" t="n"/>
      <c r="E45" s="17" t="n"/>
      <c r="F45" s="17" t="n"/>
      <c r="G45" s="17" t="n"/>
      <c r="H45" s="19" t="n"/>
      <c r="I45" s="16">
        <f>IF($A45="","",IFERROR(VLOOKUP($E45,'Parameter'!$E$4:$F$9,2,FALSE),""))</f>
        <v/>
      </c>
      <c r="J45" s="16">
        <f>IF(OR($A45="",$H45="",$I45=""),"",$H45*$I45)</f>
        <v/>
      </c>
      <c r="K45" s="20" t="n"/>
      <c r="L45" s="6">
        <f>IF($A45="","",IF(OR($B45="",$C45="",$D45="",$E45="",$F45="",$G45="",$H45=""),"Eingabe prüfen",IF($I45="","Kriterium prüfen",IF(AND($H45&lt;'Parameter'!$B$6,$K45&lt;&gt;"Erledigt",$K45&lt;&gt;"Keine Maßnahme"),"Manuell prüfen","Kein Hinweis"))))</f>
        <v/>
      </c>
    </row>
    <row r="46" ht="20" customHeight="1">
      <c r="A46" s="17" t="n"/>
      <c r="B46" s="18" t="n"/>
      <c r="C46" s="17" t="n"/>
      <c r="D46" s="17" t="n"/>
      <c r="E46" s="17" t="n"/>
      <c r="F46" s="17" t="n"/>
      <c r="G46" s="17" t="n"/>
      <c r="H46" s="19" t="n"/>
      <c r="I46" s="14">
        <f>IF($A46="","",IFERROR(VLOOKUP($E46,'Parameter'!$E$4:$F$9,2,FALSE),""))</f>
        <v/>
      </c>
      <c r="J46" s="14">
        <f>IF(OR($A46="",$H46="",$I46=""),"",$H46*$I46)</f>
        <v/>
      </c>
      <c r="K46" s="20" t="n"/>
      <c r="L46" s="4">
        <f>IF($A46="","",IF(OR($B46="",$C46="",$D46="",$E46="",$F46="",$G46="",$H46=""),"Eingabe prüfen",IF($I46="","Kriterium prüfen",IF(AND($H46&lt;'Parameter'!$B$6,$K46&lt;&gt;"Erledigt",$K46&lt;&gt;"Keine Maßnahme"),"Manuell prüfen","Kein Hinweis"))))</f>
        <v/>
      </c>
    </row>
    <row r="47" ht="20" customHeight="1">
      <c r="A47" s="17" t="n"/>
      <c r="B47" s="18" t="n"/>
      <c r="C47" s="17" t="n"/>
      <c r="D47" s="17" t="n"/>
      <c r="E47" s="17" t="n"/>
      <c r="F47" s="17" t="n"/>
      <c r="G47" s="17" t="n"/>
      <c r="H47" s="19" t="n"/>
      <c r="I47" s="16">
        <f>IF($A47="","",IFERROR(VLOOKUP($E47,'Parameter'!$E$4:$F$9,2,FALSE),""))</f>
        <v/>
      </c>
      <c r="J47" s="16">
        <f>IF(OR($A47="",$H47="",$I47=""),"",$H47*$I47)</f>
        <v/>
      </c>
      <c r="K47" s="20" t="n"/>
      <c r="L47" s="6">
        <f>IF($A47="","",IF(OR($B47="",$C47="",$D47="",$E47="",$F47="",$G47="",$H47=""),"Eingabe prüfen",IF($I47="","Kriterium prüfen",IF(AND($H47&lt;'Parameter'!$B$6,$K47&lt;&gt;"Erledigt",$K47&lt;&gt;"Keine Maßnahme"),"Manuell prüfen","Kein Hinweis"))))</f>
        <v/>
      </c>
    </row>
    <row r="48" ht="20" customHeight="1">
      <c r="A48" s="17" t="n"/>
      <c r="B48" s="18" t="n"/>
      <c r="C48" s="17" t="n"/>
      <c r="D48" s="17" t="n"/>
      <c r="E48" s="17" t="n"/>
      <c r="F48" s="17" t="n"/>
      <c r="G48" s="17" t="n"/>
      <c r="H48" s="19" t="n"/>
      <c r="I48" s="14">
        <f>IF($A48="","",IFERROR(VLOOKUP($E48,'Parameter'!$E$4:$F$9,2,FALSE),""))</f>
        <v/>
      </c>
      <c r="J48" s="14">
        <f>IF(OR($A48="",$H48="",$I48=""),"",$H48*$I48)</f>
        <v/>
      </c>
      <c r="K48" s="20" t="n"/>
      <c r="L48" s="4">
        <f>IF($A48="","",IF(OR($B48="",$C48="",$D48="",$E48="",$F48="",$G48="",$H48=""),"Eingabe prüfen",IF($I48="","Kriterium prüfen",IF(AND($H48&lt;'Parameter'!$B$6,$K48&lt;&gt;"Erledigt",$K48&lt;&gt;"Keine Maßnahme"),"Manuell prüfen","Kein Hinweis"))))</f>
        <v/>
      </c>
    </row>
    <row r="49" ht="20" customHeight="1">
      <c r="A49" s="17" t="n"/>
      <c r="B49" s="18" t="n"/>
      <c r="C49" s="17" t="n"/>
      <c r="D49" s="17" t="n"/>
      <c r="E49" s="17" t="n"/>
      <c r="F49" s="17" t="n"/>
      <c r="G49" s="17" t="n"/>
      <c r="H49" s="19" t="n"/>
      <c r="I49" s="16">
        <f>IF($A49="","",IFERROR(VLOOKUP($E49,'Parameter'!$E$4:$F$9,2,FALSE),""))</f>
        <v/>
      </c>
      <c r="J49" s="16">
        <f>IF(OR($A49="",$H49="",$I49=""),"",$H49*$I49)</f>
        <v/>
      </c>
      <c r="K49" s="20" t="n"/>
      <c r="L49" s="6">
        <f>IF($A49="","",IF(OR($B49="",$C49="",$D49="",$E49="",$F49="",$G49="",$H49=""),"Eingabe prüfen",IF($I49="","Kriterium prüfen",IF(AND($H49&lt;'Parameter'!$B$6,$K49&lt;&gt;"Erledigt",$K49&lt;&gt;"Keine Maßnahme"),"Manuell prüfen","Kein Hinweis"))))</f>
        <v/>
      </c>
    </row>
    <row r="50" ht="20" customHeight="1">
      <c r="A50" s="17" t="n"/>
      <c r="B50" s="18" t="n"/>
      <c r="C50" s="17" t="n"/>
      <c r="D50" s="17" t="n"/>
      <c r="E50" s="17" t="n"/>
      <c r="F50" s="17" t="n"/>
      <c r="G50" s="17" t="n"/>
      <c r="H50" s="19" t="n"/>
      <c r="I50" s="14">
        <f>IF($A50="","",IFERROR(VLOOKUP($E50,'Parameter'!$E$4:$F$9,2,FALSE),""))</f>
        <v/>
      </c>
      <c r="J50" s="14">
        <f>IF(OR($A50="",$H50="",$I50=""),"",$H50*$I50)</f>
        <v/>
      </c>
      <c r="K50" s="20" t="n"/>
      <c r="L50" s="4">
        <f>IF($A50="","",IF(OR($B50="",$C50="",$D50="",$E50="",$F50="",$G50="",$H50=""),"Eingabe prüfen",IF($I50="","Kriterium prüfen",IF(AND($H50&lt;'Parameter'!$B$6,$K50&lt;&gt;"Erledigt",$K50&lt;&gt;"Keine Maßnahme"),"Manuell prüfen","Kein Hinweis"))))</f>
        <v/>
      </c>
    </row>
    <row r="51" ht="20" customHeight="1">
      <c r="A51" s="17" t="n"/>
      <c r="B51" s="18" t="n"/>
      <c r="C51" s="17" t="n"/>
      <c r="D51" s="17" t="n"/>
      <c r="E51" s="17" t="n"/>
      <c r="F51" s="17" t="n"/>
      <c r="G51" s="17" t="n"/>
      <c r="H51" s="19" t="n"/>
      <c r="I51" s="16">
        <f>IF($A51="","",IFERROR(VLOOKUP($E51,'Parameter'!$E$4:$F$9,2,FALSE),""))</f>
        <v/>
      </c>
      <c r="J51" s="16">
        <f>IF(OR($A51="",$H51="",$I51=""),"",$H51*$I51)</f>
        <v/>
      </c>
      <c r="K51" s="20" t="n"/>
      <c r="L51" s="6">
        <f>IF($A51="","",IF(OR($B51="",$C51="",$D51="",$E51="",$F51="",$G51="",$H51=""),"Eingabe prüfen",IF($I51="","Kriterium prüfen",IF(AND($H51&lt;'Parameter'!$B$6,$K51&lt;&gt;"Erledigt",$K51&lt;&gt;"Keine Maßnahme"),"Manuell prüfen","Kein Hinweis"))))</f>
        <v/>
      </c>
    </row>
    <row r="52" ht="20" customHeight="1">
      <c r="A52" s="17" t="n"/>
      <c r="B52" s="18" t="n"/>
      <c r="C52" s="17" t="n"/>
      <c r="D52" s="17" t="n"/>
      <c r="E52" s="17" t="n"/>
      <c r="F52" s="17" t="n"/>
      <c r="G52" s="17" t="n"/>
      <c r="H52" s="19" t="n"/>
      <c r="I52" s="14">
        <f>IF($A52="","",IFERROR(VLOOKUP($E52,'Parameter'!$E$4:$F$9,2,FALSE),""))</f>
        <v/>
      </c>
      <c r="J52" s="14">
        <f>IF(OR($A52="",$H52="",$I52=""),"",$H52*$I52)</f>
        <v/>
      </c>
      <c r="K52" s="20" t="n"/>
      <c r="L52" s="4">
        <f>IF($A52="","",IF(OR($B52="",$C52="",$D52="",$E52="",$F52="",$G52="",$H52=""),"Eingabe prüfen",IF($I52="","Kriterium prüfen",IF(AND($H52&lt;'Parameter'!$B$6,$K52&lt;&gt;"Erledigt",$K52&lt;&gt;"Keine Maßnahme"),"Manuell prüfen","Kein Hinweis"))))</f>
        <v/>
      </c>
    </row>
    <row r="53" ht="20" customHeight="1">
      <c r="A53" s="17" t="n"/>
      <c r="B53" s="18" t="n"/>
      <c r="C53" s="17" t="n"/>
      <c r="D53" s="17" t="n"/>
      <c r="E53" s="17" t="n"/>
      <c r="F53" s="17" t="n"/>
      <c r="G53" s="17" t="n"/>
      <c r="H53" s="19" t="n"/>
      <c r="I53" s="16">
        <f>IF($A53="","",IFERROR(VLOOKUP($E53,'Parameter'!$E$4:$F$9,2,FALSE),""))</f>
        <v/>
      </c>
      <c r="J53" s="16">
        <f>IF(OR($A53="",$H53="",$I53=""),"",$H53*$I53)</f>
        <v/>
      </c>
      <c r="K53" s="20" t="n"/>
      <c r="L53" s="6">
        <f>IF($A53="","",IF(OR($B53="",$C53="",$D53="",$E53="",$F53="",$G53="",$H53=""),"Eingabe prüfen",IF($I53="","Kriterium prüfen",IF(AND($H53&lt;'Parameter'!$B$6,$K53&lt;&gt;"Erledigt",$K53&lt;&gt;"Keine Maßnahme"),"Manuell prüfen","Kein Hinweis"))))</f>
        <v/>
      </c>
    </row>
    <row r="54" ht="20" customHeight="1">
      <c r="A54" s="17" t="n"/>
      <c r="B54" s="18" t="n"/>
      <c r="C54" s="17" t="n"/>
      <c r="D54" s="17" t="n"/>
      <c r="E54" s="17" t="n"/>
      <c r="F54" s="17" t="n"/>
      <c r="G54" s="17" t="n"/>
      <c r="H54" s="19" t="n"/>
      <c r="I54" s="14">
        <f>IF($A54="","",IFERROR(VLOOKUP($E54,'Parameter'!$E$4:$F$9,2,FALSE),""))</f>
        <v/>
      </c>
      <c r="J54" s="14">
        <f>IF(OR($A54="",$H54="",$I54=""),"",$H54*$I54)</f>
        <v/>
      </c>
      <c r="K54" s="20" t="n"/>
      <c r="L54" s="4">
        <f>IF($A54="","",IF(OR($B54="",$C54="",$D54="",$E54="",$F54="",$G54="",$H54=""),"Eingabe prüfen",IF($I54="","Kriterium prüfen",IF(AND($H54&lt;'Parameter'!$B$6,$K54&lt;&gt;"Erledigt",$K54&lt;&gt;"Keine Maßnahme"),"Manuell prüfen","Kein Hinweis"))))</f>
        <v/>
      </c>
    </row>
    <row r="55" ht="20" customHeight="1">
      <c r="A55" s="17" t="n"/>
      <c r="B55" s="18" t="n"/>
      <c r="C55" s="17" t="n"/>
      <c r="D55" s="17" t="n"/>
      <c r="E55" s="17" t="n"/>
      <c r="F55" s="17" t="n"/>
      <c r="G55" s="17" t="n"/>
      <c r="H55" s="19" t="n"/>
      <c r="I55" s="16">
        <f>IF($A55="","",IFERROR(VLOOKUP($E55,'Parameter'!$E$4:$F$9,2,FALSE),""))</f>
        <v/>
      </c>
      <c r="J55" s="16">
        <f>IF(OR($A55="",$H55="",$I55=""),"",$H55*$I55)</f>
        <v/>
      </c>
      <c r="K55" s="20" t="n"/>
      <c r="L55" s="6">
        <f>IF($A55="","",IF(OR($B55="",$C55="",$D55="",$E55="",$F55="",$G55="",$H55=""),"Eingabe prüfen",IF($I55="","Kriterium prüfen",IF(AND($H55&lt;'Parameter'!$B$6,$K55&lt;&gt;"Erledigt",$K55&lt;&gt;"Keine Maßnahme"),"Manuell prüfen","Kein Hinweis"))))</f>
        <v/>
      </c>
    </row>
    <row r="56" ht="20" customHeight="1">
      <c r="A56" s="17" t="n"/>
      <c r="B56" s="18" t="n"/>
      <c r="C56" s="17" t="n"/>
      <c r="D56" s="17" t="n"/>
      <c r="E56" s="17" t="n"/>
      <c r="F56" s="17" t="n"/>
      <c r="G56" s="17" t="n"/>
      <c r="H56" s="19" t="n"/>
      <c r="I56" s="14">
        <f>IF($A56="","",IFERROR(VLOOKUP($E56,'Parameter'!$E$4:$F$9,2,FALSE),""))</f>
        <v/>
      </c>
      <c r="J56" s="14">
        <f>IF(OR($A56="",$H56="",$I56=""),"",$H56*$I56)</f>
        <v/>
      </c>
      <c r="K56" s="20" t="n"/>
      <c r="L56" s="4">
        <f>IF($A56="","",IF(OR($B56="",$C56="",$D56="",$E56="",$F56="",$G56="",$H56=""),"Eingabe prüfen",IF($I56="","Kriterium prüfen",IF(AND($H56&lt;'Parameter'!$B$6,$K56&lt;&gt;"Erledigt",$K56&lt;&gt;"Keine Maßnahme"),"Manuell prüfen","Kein Hinweis"))))</f>
        <v/>
      </c>
    </row>
    <row r="57" ht="20" customHeight="1">
      <c r="A57" s="17" t="n"/>
      <c r="B57" s="18" t="n"/>
      <c r="C57" s="17" t="n"/>
      <c r="D57" s="17" t="n"/>
      <c r="E57" s="17" t="n"/>
      <c r="F57" s="17" t="n"/>
      <c r="G57" s="17" t="n"/>
      <c r="H57" s="19" t="n"/>
      <c r="I57" s="16">
        <f>IF($A57="","",IFERROR(VLOOKUP($E57,'Parameter'!$E$4:$F$9,2,FALSE),""))</f>
        <v/>
      </c>
      <c r="J57" s="16">
        <f>IF(OR($A57="",$H57="",$I57=""),"",$H57*$I57)</f>
        <v/>
      </c>
      <c r="K57" s="20" t="n"/>
      <c r="L57" s="6">
        <f>IF($A57="","",IF(OR($B57="",$C57="",$D57="",$E57="",$F57="",$G57="",$H57=""),"Eingabe prüfen",IF($I57="","Kriterium prüfen",IF(AND($H57&lt;'Parameter'!$B$6,$K57&lt;&gt;"Erledigt",$K57&lt;&gt;"Keine Maßnahme"),"Manuell prüfen","Kein Hinweis"))))</f>
        <v/>
      </c>
    </row>
    <row r="58" ht="20" customHeight="1">
      <c r="A58" s="17" t="n"/>
      <c r="B58" s="18" t="n"/>
      <c r="C58" s="17" t="n"/>
      <c r="D58" s="17" t="n"/>
      <c r="E58" s="17" t="n"/>
      <c r="F58" s="17" t="n"/>
      <c r="G58" s="17" t="n"/>
      <c r="H58" s="19" t="n"/>
      <c r="I58" s="14">
        <f>IF($A58="","",IFERROR(VLOOKUP($E58,'Parameter'!$E$4:$F$9,2,FALSE),""))</f>
        <v/>
      </c>
      <c r="J58" s="14">
        <f>IF(OR($A58="",$H58="",$I58=""),"",$H58*$I58)</f>
        <v/>
      </c>
      <c r="K58" s="20" t="n"/>
      <c r="L58" s="4">
        <f>IF($A58="","",IF(OR($B58="",$C58="",$D58="",$E58="",$F58="",$G58="",$H58=""),"Eingabe prüfen",IF($I58="","Kriterium prüfen",IF(AND($H58&lt;'Parameter'!$B$6,$K58&lt;&gt;"Erledigt",$K58&lt;&gt;"Keine Maßnahme"),"Manuell prüfen","Kein Hinweis"))))</f>
        <v/>
      </c>
    </row>
    <row r="59" ht="20" customHeight="1">
      <c r="A59" s="17" t="n"/>
      <c r="B59" s="18" t="n"/>
      <c r="C59" s="17" t="n"/>
      <c r="D59" s="17" t="n"/>
      <c r="E59" s="17" t="n"/>
      <c r="F59" s="17" t="n"/>
      <c r="G59" s="17" t="n"/>
      <c r="H59" s="19" t="n"/>
      <c r="I59" s="16">
        <f>IF($A59="","",IFERROR(VLOOKUP($E59,'Parameter'!$E$4:$F$9,2,FALSE),""))</f>
        <v/>
      </c>
      <c r="J59" s="16">
        <f>IF(OR($A59="",$H59="",$I59=""),"",$H59*$I59)</f>
        <v/>
      </c>
      <c r="K59" s="20" t="n"/>
      <c r="L59" s="6">
        <f>IF($A59="","",IF(OR($B59="",$C59="",$D59="",$E59="",$F59="",$G59="",$H59=""),"Eingabe prüfen",IF($I59="","Kriterium prüfen",IF(AND($H59&lt;'Parameter'!$B$6,$K59&lt;&gt;"Erledigt",$K59&lt;&gt;"Keine Maßnahme"),"Manuell prüfen","Kein Hinweis"))))</f>
        <v/>
      </c>
    </row>
    <row r="60" ht="20" customHeight="1">
      <c r="A60" s="17" t="n"/>
      <c r="B60" s="18" t="n"/>
      <c r="C60" s="17" t="n"/>
      <c r="D60" s="17" t="n"/>
      <c r="E60" s="17" t="n"/>
      <c r="F60" s="17" t="n"/>
      <c r="G60" s="17" t="n"/>
      <c r="H60" s="19" t="n"/>
      <c r="I60" s="14">
        <f>IF($A60="","",IFERROR(VLOOKUP($E60,'Parameter'!$E$4:$F$9,2,FALSE),""))</f>
        <v/>
      </c>
      <c r="J60" s="14">
        <f>IF(OR($A60="",$H60="",$I60=""),"",$H60*$I60)</f>
        <v/>
      </c>
      <c r="K60" s="20" t="n"/>
      <c r="L60" s="4">
        <f>IF($A60="","",IF(OR($B60="",$C60="",$D60="",$E60="",$F60="",$G60="",$H60=""),"Eingabe prüfen",IF($I60="","Kriterium prüfen",IF(AND($H60&lt;'Parameter'!$B$6,$K60&lt;&gt;"Erledigt",$K60&lt;&gt;"Keine Maßnahme"),"Manuell prüfen","Kein Hinweis"))))</f>
        <v/>
      </c>
    </row>
    <row r="61" ht="20" customHeight="1">
      <c r="A61" s="17" t="n"/>
      <c r="B61" s="18" t="n"/>
      <c r="C61" s="17" t="n"/>
      <c r="D61" s="17" t="n"/>
      <c r="E61" s="17" t="n"/>
      <c r="F61" s="17" t="n"/>
      <c r="G61" s="17" t="n"/>
      <c r="H61" s="19" t="n"/>
      <c r="I61" s="16">
        <f>IF($A61="","",IFERROR(VLOOKUP($E61,'Parameter'!$E$4:$F$9,2,FALSE),""))</f>
        <v/>
      </c>
      <c r="J61" s="16">
        <f>IF(OR($A61="",$H61="",$I61=""),"",$H61*$I61)</f>
        <v/>
      </c>
      <c r="K61" s="20" t="n"/>
      <c r="L61" s="6">
        <f>IF($A61="","",IF(OR($B61="",$C61="",$D61="",$E61="",$F61="",$G61="",$H61=""),"Eingabe prüfen",IF($I61="","Kriterium prüfen",IF(AND($H61&lt;'Parameter'!$B$6,$K61&lt;&gt;"Erledigt",$K61&lt;&gt;"Keine Maßnahme"),"Manuell prüfen","Kein Hinweis"))))</f>
        <v/>
      </c>
    </row>
    <row r="62" ht="20" customHeight="1">
      <c r="A62" s="17" t="n"/>
      <c r="B62" s="18" t="n"/>
      <c r="C62" s="17" t="n"/>
      <c r="D62" s="17" t="n"/>
      <c r="E62" s="17" t="n"/>
      <c r="F62" s="17" t="n"/>
      <c r="G62" s="17" t="n"/>
      <c r="H62" s="19" t="n"/>
      <c r="I62" s="14">
        <f>IF($A62="","",IFERROR(VLOOKUP($E62,'Parameter'!$E$4:$F$9,2,FALSE),""))</f>
        <v/>
      </c>
      <c r="J62" s="14">
        <f>IF(OR($A62="",$H62="",$I62=""),"",$H62*$I62)</f>
        <v/>
      </c>
      <c r="K62" s="20" t="n"/>
      <c r="L62" s="4">
        <f>IF($A62="","",IF(OR($B62="",$C62="",$D62="",$E62="",$F62="",$G62="",$H62=""),"Eingabe prüfen",IF($I62="","Kriterium prüfen",IF(AND($H62&lt;'Parameter'!$B$6,$K62&lt;&gt;"Erledigt",$K62&lt;&gt;"Keine Maßnahme"),"Manuell prüfen","Kein Hinweis"))))</f>
        <v/>
      </c>
    </row>
    <row r="63" ht="20" customHeight="1">
      <c r="A63" s="17" t="n"/>
      <c r="B63" s="18" t="n"/>
      <c r="C63" s="17" t="n"/>
      <c r="D63" s="17" t="n"/>
      <c r="E63" s="17" t="n"/>
      <c r="F63" s="17" t="n"/>
      <c r="G63" s="17" t="n"/>
      <c r="H63" s="19" t="n"/>
      <c r="I63" s="16">
        <f>IF($A63="","",IFERROR(VLOOKUP($E63,'Parameter'!$E$4:$F$9,2,FALSE),""))</f>
        <v/>
      </c>
      <c r="J63" s="16">
        <f>IF(OR($A63="",$H63="",$I63=""),"",$H63*$I63)</f>
        <v/>
      </c>
      <c r="K63" s="20" t="n"/>
      <c r="L63" s="6">
        <f>IF($A63="","",IF(OR($B63="",$C63="",$D63="",$E63="",$F63="",$G63="",$H63=""),"Eingabe prüfen",IF($I63="","Kriterium prüfen",IF(AND($H63&lt;'Parameter'!$B$6,$K63&lt;&gt;"Erledigt",$K63&lt;&gt;"Keine Maßnahme"),"Manuell prüfen","Kein Hinweis"))))</f>
        <v/>
      </c>
    </row>
    <row r="64" ht="20" customHeight="1">
      <c r="A64" s="17" t="n"/>
      <c r="B64" s="18" t="n"/>
      <c r="C64" s="17" t="n"/>
      <c r="D64" s="17" t="n"/>
      <c r="E64" s="17" t="n"/>
      <c r="F64" s="17" t="n"/>
      <c r="G64" s="17" t="n"/>
      <c r="H64" s="19" t="n"/>
      <c r="I64" s="14">
        <f>IF($A64="","",IFERROR(VLOOKUP($E64,'Parameter'!$E$4:$F$9,2,FALSE),""))</f>
        <v/>
      </c>
      <c r="J64" s="14">
        <f>IF(OR($A64="",$H64="",$I64=""),"",$H64*$I64)</f>
        <v/>
      </c>
      <c r="K64" s="20" t="n"/>
      <c r="L64" s="4">
        <f>IF($A64="","",IF(OR($B64="",$C64="",$D64="",$E64="",$F64="",$G64="",$H64=""),"Eingabe prüfen",IF($I64="","Kriterium prüfen",IF(AND($H64&lt;'Parameter'!$B$6,$K64&lt;&gt;"Erledigt",$K64&lt;&gt;"Keine Maßnahme"),"Manuell prüfen","Kein Hinweis"))))</f>
        <v/>
      </c>
    </row>
    <row r="65" ht="20" customHeight="1">
      <c r="A65" s="17" t="n"/>
      <c r="B65" s="18" t="n"/>
      <c r="C65" s="17" t="n"/>
      <c r="D65" s="17" t="n"/>
      <c r="E65" s="17" t="n"/>
      <c r="F65" s="17" t="n"/>
      <c r="G65" s="17" t="n"/>
      <c r="H65" s="19" t="n"/>
      <c r="I65" s="16">
        <f>IF($A65="","",IFERROR(VLOOKUP($E65,'Parameter'!$E$4:$F$9,2,FALSE),""))</f>
        <v/>
      </c>
      <c r="J65" s="16">
        <f>IF(OR($A65="",$H65="",$I65=""),"",$H65*$I65)</f>
        <v/>
      </c>
      <c r="K65" s="20" t="n"/>
      <c r="L65" s="6">
        <f>IF($A65="","",IF(OR($B65="",$C65="",$D65="",$E65="",$F65="",$G65="",$H65=""),"Eingabe prüfen",IF($I65="","Kriterium prüfen",IF(AND($H65&lt;'Parameter'!$B$6,$K65&lt;&gt;"Erledigt",$K65&lt;&gt;"Keine Maßnahme"),"Manuell prüfen","Kein Hinweis"))))</f>
        <v/>
      </c>
    </row>
    <row r="66" ht="20" customHeight="1">
      <c r="A66" s="17" t="n"/>
      <c r="B66" s="18" t="n"/>
      <c r="C66" s="17" t="n"/>
      <c r="D66" s="17" t="n"/>
      <c r="E66" s="17" t="n"/>
      <c r="F66" s="17" t="n"/>
      <c r="G66" s="17" t="n"/>
      <c r="H66" s="19" t="n"/>
      <c r="I66" s="14">
        <f>IF($A66="","",IFERROR(VLOOKUP($E66,'Parameter'!$E$4:$F$9,2,FALSE),""))</f>
        <v/>
      </c>
      <c r="J66" s="14">
        <f>IF(OR($A66="",$H66="",$I66=""),"",$H66*$I66)</f>
        <v/>
      </c>
      <c r="K66" s="20" t="n"/>
      <c r="L66" s="4">
        <f>IF($A66="","",IF(OR($B66="",$C66="",$D66="",$E66="",$F66="",$G66="",$H66=""),"Eingabe prüfen",IF($I66="","Kriterium prüfen",IF(AND($H66&lt;'Parameter'!$B$6,$K66&lt;&gt;"Erledigt",$K66&lt;&gt;"Keine Maßnahme"),"Manuell prüfen","Kein Hinweis"))))</f>
        <v/>
      </c>
    </row>
    <row r="67" ht="20" customHeight="1">
      <c r="A67" s="17" t="n"/>
      <c r="B67" s="18" t="n"/>
      <c r="C67" s="17" t="n"/>
      <c r="D67" s="17" t="n"/>
      <c r="E67" s="17" t="n"/>
      <c r="F67" s="17" t="n"/>
      <c r="G67" s="17" t="n"/>
      <c r="H67" s="19" t="n"/>
      <c r="I67" s="16">
        <f>IF($A67="","",IFERROR(VLOOKUP($E67,'Parameter'!$E$4:$F$9,2,FALSE),""))</f>
        <v/>
      </c>
      <c r="J67" s="16">
        <f>IF(OR($A67="",$H67="",$I67=""),"",$H67*$I67)</f>
        <v/>
      </c>
      <c r="K67" s="20" t="n"/>
      <c r="L67" s="6">
        <f>IF($A67="","",IF(OR($B67="",$C67="",$D67="",$E67="",$F67="",$G67="",$H67=""),"Eingabe prüfen",IF($I67="","Kriterium prüfen",IF(AND($H67&lt;'Parameter'!$B$6,$K67&lt;&gt;"Erledigt",$K67&lt;&gt;"Keine Maßnahme"),"Manuell prüfen","Kein Hinweis"))))</f>
        <v/>
      </c>
    </row>
    <row r="68" ht="20" customHeight="1">
      <c r="A68" s="17" t="n"/>
      <c r="B68" s="18" t="n"/>
      <c r="C68" s="17" t="n"/>
      <c r="D68" s="17" t="n"/>
      <c r="E68" s="17" t="n"/>
      <c r="F68" s="17" t="n"/>
      <c r="G68" s="17" t="n"/>
      <c r="H68" s="19" t="n"/>
      <c r="I68" s="14">
        <f>IF($A68="","",IFERROR(VLOOKUP($E68,'Parameter'!$E$4:$F$9,2,FALSE),""))</f>
        <v/>
      </c>
      <c r="J68" s="14">
        <f>IF(OR($A68="",$H68="",$I68=""),"",$H68*$I68)</f>
        <v/>
      </c>
      <c r="K68" s="20" t="n"/>
      <c r="L68" s="4">
        <f>IF($A68="","",IF(OR($B68="",$C68="",$D68="",$E68="",$F68="",$G68="",$H68=""),"Eingabe prüfen",IF($I68="","Kriterium prüfen",IF(AND($H68&lt;'Parameter'!$B$6,$K68&lt;&gt;"Erledigt",$K68&lt;&gt;"Keine Maßnahme"),"Manuell prüfen","Kein Hinweis"))))</f>
        <v/>
      </c>
    </row>
    <row r="69" ht="20" customHeight="1">
      <c r="A69" s="17" t="n"/>
      <c r="B69" s="18" t="n"/>
      <c r="C69" s="17" t="n"/>
      <c r="D69" s="17" t="n"/>
      <c r="E69" s="17" t="n"/>
      <c r="F69" s="17" t="n"/>
      <c r="G69" s="17" t="n"/>
      <c r="H69" s="19" t="n"/>
      <c r="I69" s="16">
        <f>IF($A69="","",IFERROR(VLOOKUP($E69,'Parameter'!$E$4:$F$9,2,FALSE),""))</f>
        <v/>
      </c>
      <c r="J69" s="16">
        <f>IF(OR($A69="",$H69="",$I69=""),"",$H69*$I69)</f>
        <v/>
      </c>
      <c r="K69" s="20" t="n"/>
      <c r="L69" s="6">
        <f>IF($A69="","",IF(OR($B69="",$C69="",$D69="",$E69="",$F69="",$G69="",$H69=""),"Eingabe prüfen",IF($I69="","Kriterium prüfen",IF(AND($H69&lt;'Parameter'!$B$6,$K69&lt;&gt;"Erledigt",$K69&lt;&gt;"Keine Maßnahme"),"Manuell prüfen","Kein Hinweis"))))</f>
        <v/>
      </c>
    </row>
    <row r="70" ht="20" customHeight="1">
      <c r="A70" s="17" t="n"/>
      <c r="B70" s="18" t="n"/>
      <c r="C70" s="17" t="n"/>
      <c r="D70" s="17" t="n"/>
      <c r="E70" s="17" t="n"/>
      <c r="F70" s="17" t="n"/>
      <c r="G70" s="17" t="n"/>
      <c r="H70" s="19" t="n"/>
      <c r="I70" s="14">
        <f>IF($A70="","",IFERROR(VLOOKUP($E70,'Parameter'!$E$4:$F$9,2,FALSE),""))</f>
        <v/>
      </c>
      <c r="J70" s="14">
        <f>IF(OR($A70="",$H70="",$I70=""),"",$H70*$I70)</f>
        <v/>
      </c>
      <c r="K70" s="20" t="n"/>
      <c r="L70" s="4">
        <f>IF($A70="","",IF(OR($B70="",$C70="",$D70="",$E70="",$F70="",$G70="",$H70=""),"Eingabe prüfen",IF($I70="","Kriterium prüfen",IF(AND($H70&lt;'Parameter'!$B$6,$K70&lt;&gt;"Erledigt",$K70&lt;&gt;"Keine Maßnahme"),"Manuell prüfen","Kein Hinweis"))))</f>
        <v/>
      </c>
    </row>
    <row r="71" ht="20" customHeight="1">
      <c r="A71" s="17" t="n"/>
      <c r="B71" s="18" t="n"/>
      <c r="C71" s="17" t="n"/>
      <c r="D71" s="17" t="n"/>
      <c r="E71" s="17" t="n"/>
      <c r="F71" s="17" t="n"/>
      <c r="G71" s="17" t="n"/>
      <c r="H71" s="19" t="n"/>
      <c r="I71" s="16">
        <f>IF($A71="","",IFERROR(VLOOKUP($E71,'Parameter'!$E$4:$F$9,2,FALSE),""))</f>
        <v/>
      </c>
      <c r="J71" s="16">
        <f>IF(OR($A71="",$H71="",$I71=""),"",$H71*$I71)</f>
        <v/>
      </c>
      <c r="K71" s="20" t="n"/>
      <c r="L71" s="6">
        <f>IF($A71="","",IF(OR($B71="",$C71="",$D71="",$E71="",$F71="",$G71="",$H71=""),"Eingabe prüfen",IF($I71="","Kriterium prüfen",IF(AND($H71&lt;'Parameter'!$B$6,$K71&lt;&gt;"Erledigt",$K71&lt;&gt;"Keine Maßnahme"),"Manuell prüfen","Kein Hinweis"))))</f>
        <v/>
      </c>
    </row>
    <row r="72" ht="20" customHeight="1">
      <c r="A72" s="17" t="n"/>
      <c r="B72" s="18" t="n"/>
      <c r="C72" s="17" t="n"/>
      <c r="D72" s="17" t="n"/>
      <c r="E72" s="17" t="n"/>
      <c r="F72" s="17" t="n"/>
      <c r="G72" s="17" t="n"/>
      <c r="H72" s="19" t="n"/>
      <c r="I72" s="14">
        <f>IF($A72="","",IFERROR(VLOOKUP($E72,'Parameter'!$E$4:$F$9,2,FALSE),""))</f>
        <v/>
      </c>
      <c r="J72" s="14">
        <f>IF(OR($A72="",$H72="",$I72=""),"",$H72*$I72)</f>
        <v/>
      </c>
      <c r="K72" s="20" t="n"/>
      <c r="L72" s="4">
        <f>IF($A72="","",IF(OR($B72="",$C72="",$D72="",$E72="",$F72="",$G72="",$H72=""),"Eingabe prüfen",IF($I72="","Kriterium prüfen",IF(AND($H72&lt;'Parameter'!$B$6,$K72&lt;&gt;"Erledigt",$K72&lt;&gt;"Keine Maßnahme"),"Manuell prüfen","Kein Hinweis"))))</f>
        <v/>
      </c>
    </row>
    <row r="73" ht="20" customHeight="1">
      <c r="A73" s="17" t="n"/>
      <c r="B73" s="18" t="n"/>
      <c r="C73" s="17" t="n"/>
      <c r="D73" s="17" t="n"/>
      <c r="E73" s="17" t="n"/>
      <c r="F73" s="17" t="n"/>
      <c r="G73" s="17" t="n"/>
      <c r="H73" s="19" t="n"/>
      <c r="I73" s="16">
        <f>IF($A73="","",IFERROR(VLOOKUP($E73,'Parameter'!$E$4:$F$9,2,FALSE),""))</f>
        <v/>
      </c>
      <c r="J73" s="16">
        <f>IF(OR($A73="",$H73="",$I73=""),"",$H73*$I73)</f>
        <v/>
      </c>
      <c r="K73" s="20" t="n"/>
      <c r="L73" s="6">
        <f>IF($A73="","",IF(OR($B73="",$C73="",$D73="",$E73="",$F73="",$G73="",$H73=""),"Eingabe prüfen",IF($I73="","Kriterium prüfen",IF(AND($H73&lt;'Parameter'!$B$6,$K73&lt;&gt;"Erledigt",$K73&lt;&gt;"Keine Maßnahme"),"Manuell prüfen","Kein Hinweis"))))</f>
        <v/>
      </c>
    </row>
    <row r="74" ht="20" customHeight="1">
      <c r="A74" s="17" t="n"/>
      <c r="B74" s="18" t="n"/>
      <c r="C74" s="17" t="n"/>
      <c r="D74" s="17" t="n"/>
      <c r="E74" s="17" t="n"/>
      <c r="F74" s="17" t="n"/>
      <c r="G74" s="17" t="n"/>
      <c r="H74" s="19" t="n"/>
      <c r="I74" s="14">
        <f>IF($A74="","",IFERROR(VLOOKUP($E74,'Parameter'!$E$4:$F$9,2,FALSE),""))</f>
        <v/>
      </c>
      <c r="J74" s="14">
        <f>IF(OR($A74="",$H74="",$I74=""),"",$H74*$I74)</f>
        <v/>
      </c>
      <c r="K74" s="20" t="n"/>
      <c r="L74" s="4">
        <f>IF($A74="","",IF(OR($B74="",$C74="",$D74="",$E74="",$F74="",$G74="",$H74=""),"Eingabe prüfen",IF($I74="","Kriterium prüfen",IF(AND($H74&lt;'Parameter'!$B$6,$K74&lt;&gt;"Erledigt",$K74&lt;&gt;"Keine Maßnahme"),"Manuell prüfen","Kein Hinweis"))))</f>
        <v/>
      </c>
    </row>
    <row r="75" ht="20" customHeight="1">
      <c r="A75" s="17" t="n"/>
      <c r="B75" s="18" t="n"/>
      <c r="C75" s="17" t="n"/>
      <c r="D75" s="17" t="n"/>
      <c r="E75" s="17" t="n"/>
      <c r="F75" s="17" t="n"/>
      <c r="G75" s="17" t="n"/>
      <c r="H75" s="19" t="n"/>
      <c r="I75" s="16">
        <f>IF($A75="","",IFERROR(VLOOKUP($E75,'Parameter'!$E$4:$F$9,2,FALSE),""))</f>
        <v/>
      </c>
      <c r="J75" s="16">
        <f>IF(OR($A75="",$H75="",$I75=""),"",$H75*$I75)</f>
        <v/>
      </c>
      <c r="K75" s="20" t="n"/>
      <c r="L75" s="6">
        <f>IF($A75="","",IF(OR($B75="",$C75="",$D75="",$E75="",$F75="",$G75="",$H75=""),"Eingabe prüfen",IF($I75="","Kriterium prüfen",IF(AND($H75&lt;'Parameter'!$B$6,$K75&lt;&gt;"Erledigt",$K75&lt;&gt;"Keine Maßnahme"),"Manuell prüfen","Kein Hinweis"))))</f>
        <v/>
      </c>
    </row>
    <row r="76" ht="20" customHeight="1">
      <c r="A76" s="17" t="n"/>
      <c r="B76" s="18" t="n"/>
      <c r="C76" s="17" t="n"/>
      <c r="D76" s="17" t="n"/>
      <c r="E76" s="17" t="n"/>
      <c r="F76" s="17" t="n"/>
      <c r="G76" s="17" t="n"/>
      <c r="H76" s="19" t="n"/>
      <c r="I76" s="14">
        <f>IF($A76="","",IFERROR(VLOOKUP($E76,'Parameter'!$E$4:$F$9,2,FALSE),""))</f>
        <v/>
      </c>
      <c r="J76" s="14">
        <f>IF(OR($A76="",$H76="",$I76=""),"",$H76*$I76)</f>
        <v/>
      </c>
      <c r="K76" s="20" t="n"/>
      <c r="L76" s="4">
        <f>IF($A76="","",IF(OR($B76="",$C76="",$D76="",$E76="",$F76="",$G76="",$H76=""),"Eingabe prüfen",IF($I76="","Kriterium prüfen",IF(AND($H76&lt;'Parameter'!$B$6,$K76&lt;&gt;"Erledigt",$K76&lt;&gt;"Keine Maßnahme"),"Manuell prüfen","Kein Hinweis"))))</f>
        <v/>
      </c>
    </row>
    <row r="77" ht="20" customHeight="1">
      <c r="A77" s="17" t="n"/>
      <c r="B77" s="18" t="n"/>
      <c r="C77" s="17" t="n"/>
      <c r="D77" s="17" t="n"/>
      <c r="E77" s="17" t="n"/>
      <c r="F77" s="17" t="n"/>
      <c r="G77" s="17" t="n"/>
      <c r="H77" s="19" t="n"/>
      <c r="I77" s="16">
        <f>IF($A77="","",IFERROR(VLOOKUP($E77,'Parameter'!$E$4:$F$9,2,FALSE),""))</f>
        <v/>
      </c>
      <c r="J77" s="16">
        <f>IF(OR($A77="",$H77="",$I77=""),"",$H77*$I77)</f>
        <v/>
      </c>
      <c r="K77" s="20" t="n"/>
      <c r="L77" s="6">
        <f>IF($A77="","",IF(OR($B77="",$C77="",$D77="",$E77="",$F77="",$G77="",$H77=""),"Eingabe prüfen",IF($I77="","Kriterium prüfen",IF(AND($H77&lt;'Parameter'!$B$6,$K77&lt;&gt;"Erledigt",$K77&lt;&gt;"Keine Maßnahme"),"Manuell prüfen","Kein Hinweis"))))</f>
        <v/>
      </c>
    </row>
    <row r="78" ht="20" customHeight="1">
      <c r="A78" s="17" t="n"/>
      <c r="B78" s="18" t="n"/>
      <c r="C78" s="17" t="n"/>
      <c r="D78" s="17" t="n"/>
      <c r="E78" s="17" t="n"/>
      <c r="F78" s="17" t="n"/>
      <c r="G78" s="17" t="n"/>
      <c r="H78" s="19" t="n"/>
      <c r="I78" s="14">
        <f>IF($A78="","",IFERROR(VLOOKUP($E78,'Parameter'!$E$4:$F$9,2,FALSE),""))</f>
        <v/>
      </c>
      <c r="J78" s="14">
        <f>IF(OR($A78="",$H78="",$I78=""),"",$H78*$I78)</f>
        <v/>
      </c>
      <c r="K78" s="20" t="n"/>
      <c r="L78" s="4">
        <f>IF($A78="","",IF(OR($B78="",$C78="",$D78="",$E78="",$F78="",$G78="",$H78=""),"Eingabe prüfen",IF($I78="","Kriterium prüfen",IF(AND($H78&lt;'Parameter'!$B$6,$K78&lt;&gt;"Erledigt",$K78&lt;&gt;"Keine Maßnahme"),"Manuell prüfen","Kein Hinweis"))))</f>
        <v/>
      </c>
    </row>
    <row r="79" ht="20" customHeight="1">
      <c r="A79" s="17" t="n"/>
      <c r="B79" s="18" t="n"/>
      <c r="C79" s="17" t="n"/>
      <c r="D79" s="17" t="n"/>
      <c r="E79" s="17" t="n"/>
      <c r="F79" s="17" t="n"/>
      <c r="G79" s="17" t="n"/>
      <c r="H79" s="19" t="n"/>
      <c r="I79" s="16">
        <f>IF($A79="","",IFERROR(VLOOKUP($E79,'Parameter'!$E$4:$F$9,2,FALSE),""))</f>
        <v/>
      </c>
      <c r="J79" s="16">
        <f>IF(OR($A79="",$H79="",$I79=""),"",$H79*$I79)</f>
        <v/>
      </c>
      <c r="K79" s="20" t="n"/>
      <c r="L79" s="6">
        <f>IF($A79="","",IF(OR($B79="",$C79="",$D79="",$E79="",$F79="",$G79="",$H79=""),"Eingabe prüfen",IF($I79="","Kriterium prüfen",IF(AND($H79&lt;'Parameter'!$B$6,$K79&lt;&gt;"Erledigt",$K79&lt;&gt;"Keine Maßnahme"),"Manuell prüfen","Kein Hinweis"))))</f>
        <v/>
      </c>
    </row>
    <row r="80" ht="20" customHeight="1">
      <c r="A80" s="17" t="n"/>
      <c r="B80" s="18" t="n"/>
      <c r="C80" s="17" t="n"/>
      <c r="D80" s="17" t="n"/>
      <c r="E80" s="17" t="n"/>
      <c r="F80" s="17" t="n"/>
      <c r="G80" s="17" t="n"/>
      <c r="H80" s="19" t="n"/>
      <c r="I80" s="14">
        <f>IF($A80="","",IFERROR(VLOOKUP($E80,'Parameter'!$E$4:$F$9,2,FALSE),""))</f>
        <v/>
      </c>
      <c r="J80" s="14">
        <f>IF(OR($A80="",$H80="",$I80=""),"",$H80*$I80)</f>
        <v/>
      </c>
      <c r="K80" s="20" t="n"/>
      <c r="L80" s="4">
        <f>IF($A80="","",IF(OR($B80="",$C80="",$D80="",$E80="",$F80="",$G80="",$H80=""),"Eingabe prüfen",IF($I80="","Kriterium prüfen",IF(AND($H80&lt;'Parameter'!$B$6,$K80&lt;&gt;"Erledigt",$K80&lt;&gt;"Keine Maßnahme"),"Manuell prüfen","Kein Hinweis"))))</f>
        <v/>
      </c>
    </row>
    <row r="81" ht="20" customHeight="1">
      <c r="A81" s="17" t="n"/>
      <c r="B81" s="18" t="n"/>
      <c r="C81" s="17" t="n"/>
      <c r="D81" s="17" t="n"/>
      <c r="E81" s="17" t="n"/>
      <c r="F81" s="17" t="n"/>
      <c r="G81" s="17" t="n"/>
      <c r="H81" s="19" t="n"/>
      <c r="I81" s="16">
        <f>IF($A81="","",IFERROR(VLOOKUP($E81,'Parameter'!$E$4:$F$9,2,FALSE),""))</f>
        <v/>
      </c>
      <c r="J81" s="16">
        <f>IF(OR($A81="",$H81="",$I81=""),"",$H81*$I81)</f>
        <v/>
      </c>
      <c r="K81" s="20" t="n"/>
      <c r="L81" s="6">
        <f>IF($A81="","",IF(OR($B81="",$C81="",$D81="",$E81="",$F81="",$G81="",$H81=""),"Eingabe prüfen",IF($I81="","Kriterium prüfen",IF(AND($H81&lt;'Parameter'!$B$6,$K81&lt;&gt;"Erledigt",$K81&lt;&gt;"Keine Maßnahme"),"Manuell prüfen","Kein Hinweis"))))</f>
        <v/>
      </c>
    </row>
    <row r="82" ht="20" customHeight="1">
      <c r="A82" s="17" t="n"/>
      <c r="B82" s="18" t="n"/>
      <c r="C82" s="17" t="n"/>
      <c r="D82" s="17" t="n"/>
      <c r="E82" s="17" t="n"/>
      <c r="F82" s="17" t="n"/>
      <c r="G82" s="17" t="n"/>
      <c r="H82" s="19" t="n"/>
      <c r="I82" s="14">
        <f>IF($A82="","",IFERROR(VLOOKUP($E82,'Parameter'!$E$4:$F$9,2,FALSE),""))</f>
        <v/>
      </c>
      <c r="J82" s="14">
        <f>IF(OR($A82="",$H82="",$I82=""),"",$H82*$I82)</f>
        <v/>
      </c>
      <c r="K82" s="20" t="n"/>
      <c r="L82" s="4">
        <f>IF($A82="","",IF(OR($B82="",$C82="",$D82="",$E82="",$F82="",$G82="",$H82=""),"Eingabe prüfen",IF($I82="","Kriterium prüfen",IF(AND($H82&lt;'Parameter'!$B$6,$K82&lt;&gt;"Erledigt",$K82&lt;&gt;"Keine Maßnahme"),"Manuell prüfen","Kein Hinweis"))))</f>
        <v/>
      </c>
    </row>
    <row r="83" ht="20" customHeight="1">
      <c r="A83" s="17" t="n"/>
      <c r="B83" s="18" t="n"/>
      <c r="C83" s="17" t="n"/>
      <c r="D83" s="17" t="n"/>
      <c r="E83" s="17" t="n"/>
      <c r="F83" s="17" t="n"/>
      <c r="G83" s="17" t="n"/>
      <c r="H83" s="19" t="n"/>
      <c r="I83" s="16">
        <f>IF($A83="","",IFERROR(VLOOKUP($E83,'Parameter'!$E$4:$F$9,2,FALSE),""))</f>
        <v/>
      </c>
      <c r="J83" s="16">
        <f>IF(OR($A83="",$H83="",$I83=""),"",$H83*$I83)</f>
        <v/>
      </c>
      <c r="K83" s="20" t="n"/>
      <c r="L83" s="6">
        <f>IF($A83="","",IF(OR($B83="",$C83="",$D83="",$E83="",$F83="",$G83="",$H83=""),"Eingabe prüfen",IF($I83="","Kriterium prüfen",IF(AND($H83&lt;'Parameter'!$B$6,$K83&lt;&gt;"Erledigt",$K83&lt;&gt;"Keine Maßnahme"),"Manuell prüfen","Kein Hinweis"))))</f>
        <v/>
      </c>
    </row>
    <row r="84" ht="20" customHeight="1">
      <c r="A84" s="17" t="n"/>
      <c r="B84" s="18" t="n"/>
      <c r="C84" s="17" t="n"/>
      <c r="D84" s="17" t="n"/>
      <c r="E84" s="17" t="n"/>
      <c r="F84" s="17" t="n"/>
      <c r="G84" s="17" t="n"/>
      <c r="H84" s="19" t="n"/>
      <c r="I84" s="14">
        <f>IF($A84="","",IFERROR(VLOOKUP($E84,'Parameter'!$E$4:$F$9,2,FALSE),""))</f>
        <v/>
      </c>
      <c r="J84" s="14">
        <f>IF(OR($A84="",$H84="",$I84=""),"",$H84*$I84)</f>
        <v/>
      </c>
      <c r="K84" s="20" t="n"/>
      <c r="L84" s="4">
        <f>IF($A84="","",IF(OR($B84="",$C84="",$D84="",$E84="",$F84="",$G84="",$H84=""),"Eingabe prüfen",IF($I84="","Kriterium prüfen",IF(AND($H84&lt;'Parameter'!$B$6,$K84&lt;&gt;"Erledigt",$K84&lt;&gt;"Keine Maßnahme"),"Manuell prüfen","Kein Hinweis"))))</f>
        <v/>
      </c>
    </row>
    <row r="85" ht="20" customHeight="1">
      <c r="A85" s="17" t="n"/>
      <c r="B85" s="18" t="n"/>
      <c r="C85" s="17" t="n"/>
      <c r="D85" s="17" t="n"/>
      <c r="E85" s="17" t="n"/>
      <c r="F85" s="17" t="n"/>
      <c r="G85" s="17" t="n"/>
      <c r="H85" s="19" t="n"/>
      <c r="I85" s="16">
        <f>IF($A85="","",IFERROR(VLOOKUP($E85,'Parameter'!$E$4:$F$9,2,FALSE),""))</f>
        <v/>
      </c>
      <c r="J85" s="16">
        <f>IF(OR($A85="",$H85="",$I85=""),"",$H85*$I85)</f>
        <v/>
      </c>
      <c r="K85" s="20" t="n"/>
      <c r="L85" s="6">
        <f>IF($A85="","",IF(OR($B85="",$C85="",$D85="",$E85="",$F85="",$G85="",$H85=""),"Eingabe prüfen",IF($I85="","Kriterium prüfen",IF(AND($H85&lt;'Parameter'!$B$6,$K85&lt;&gt;"Erledigt",$K85&lt;&gt;"Keine Maßnahme"),"Manuell prüfen","Kein Hinweis"))))</f>
        <v/>
      </c>
    </row>
    <row r="86" ht="20" customHeight="1">
      <c r="A86" s="17" t="n"/>
      <c r="B86" s="18" t="n"/>
      <c r="C86" s="17" t="n"/>
      <c r="D86" s="17" t="n"/>
      <c r="E86" s="17" t="n"/>
      <c r="F86" s="17" t="n"/>
      <c r="G86" s="17" t="n"/>
      <c r="H86" s="19" t="n"/>
      <c r="I86" s="14">
        <f>IF($A86="","",IFERROR(VLOOKUP($E86,'Parameter'!$E$4:$F$9,2,FALSE),""))</f>
        <v/>
      </c>
      <c r="J86" s="14">
        <f>IF(OR($A86="",$H86="",$I86=""),"",$H86*$I86)</f>
        <v/>
      </c>
      <c r="K86" s="20" t="n"/>
      <c r="L86" s="4">
        <f>IF($A86="","",IF(OR($B86="",$C86="",$D86="",$E86="",$F86="",$G86="",$H86=""),"Eingabe prüfen",IF($I86="","Kriterium prüfen",IF(AND($H86&lt;'Parameter'!$B$6,$K86&lt;&gt;"Erledigt",$K86&lt;&gt;"Keine Maßnahme"),"Manuell prüfen","Kein Hinweis"))))</f>
        <v/>
      </c>
    </row>
    <row r="87" ht="20" customHeight="1">
      <c r="A87" s="17" t="n"/>
      <c r="B87" s="18" t="n"/>
      <c r="C87" s="17" t="n"/>
      <c r="D87" s="17" t="n"/>
      <c r="E87" s="17" t="n"/>
      <c r="F87" s="17" t="n"/>
      <c r="G87" s="17" t="n"/>
      <c r="H87" s="19" t="n"/>
      <c r="I87" s="16">
        <f>IF($A87="","",IFERROR(VLOOKUP($E87,'Parameter'!$E$4:$F$9,2,FALSE),""))</f>
        <v/>
      </c>
      <c r="J87" s="16">
        <f>IF(OR($A87="",$H87="",$I87=""),"",$H87*$I87)</f>
        <v/>
      </c>
      <c r="K87" s="20" t="n"/>
      <c r="L87" s="6">
        <f>IF($A87="","",IF(OR($B87="",$C87="",$D87="",$E87="",$F87="",$G87="",$H87=""),"Eingabe prüfen",IF($I87="","Kriterium prüfen",IF(AND($H87&lt;'Parameter'!$B$6,$K87&lt;&gt;"Erledigt",$K87&lt;&gt;"Keine Maßnahme"),"Manuell prüfen","Kein Hinweis"))))</f>
        <v/>
      </c>
    </row>
    <row r="88" ht="20" customHeight="1">
      <c r="A88" s="17" t="n"/>
      <c r="B88" s="18" t="n"/>
      <c r="C88" s="17" t="n"/>
      <c r="D88" s="17" t="n"/>
      <c r="E88" s="17" t="n"/>
      <c r="F88" s="17" t="n"/>
      <c r="G88" s="17" t="n"/>
      <c r="H88" s="19" t="n"/>
      <c r="I88" s="14">
        <f>IF($A88="","",IFERROR(VLOOKUP($E88,'Parameter'!$E$4:$F$9,2,FALSE),""))</f>
        <v/>
      </c>
      <c r="J88" s="14">
        <f>IF(OR($A88="",$H88="",$I88=""),"",$H88*$I88)</f>
        <v/>
      </c>
      <c r="K88" s="20" t="n"/>
      <c r="L88" s="4">
        <f>IF($A88="","",IF(OR($B88="",$C88="",$D88="",$E88="",$F88="",$G88="",$H88=""),"Eingabe prüfen",IF($I88="","Kriterium prüfen",IF(AND($H88&lt;'Parameter'!$B$6,$K88&lt;&gt;"Erledigt",$K88&lt;&gt;"Keine Maßnahme"),"Manuell prüfen","Kein Hinweis"))))</f>
        <v/>
      </c>
    </row>
    <row r="89" ht="20" customHeight="1">
      <c r="A89" s="17" t="n"/>
      <c r="B89" s="18" t="n"/>
      <c r="C89" s="17" t="n"/>
      <c r="D89" s="17" t="n"/>
      <c r="E89" s="17" t="n"/>
      <c r="F89" s="17" t="n"/>
      <c r="G89" s="17" t="n"/>
      <c r="H89" s="19" t="n"/>
      <c r="I89" s="16">
        <f>IF($A89="","",IFERROR(VLOOKUP($E89,'Parameter'!$E$4:$F$9,2,FALSE),""))</f>
        <v/>
      </c>
      <c r="J89" s="16">
        <f>IF(OR($A89="",$H89="",$I89=""),"",$H89*$I89)</f>
        <v/>
      </c>
      <c r="K89" s="20" t="n"/>
      <c r="L89" s="6">
        <f>IF($A89="","",IF(OR($B89="",$C89="",$D89="",$E89="",$F89="",$G89="",$H89=""),"Eingabe prüfen",IF($I89="","Kriterium prüfen",IF(AND($H89&lt;'Parameter'!$B$6,$K89&lt;&gt;"Erledigt",$K89&lt;&gt;"Keine Maßnahme"),"Manuell prüfen","Kein Hinweis"))))</f>
        <v/>
      </c>
    </row>
    <row r="90" ht="20" customHeight="1">
      <c r="A90" s="17" t="n"/>
      <c r="B90" s="18" t="n"/>
      <c r="C90" s="17" t="n"/>
      <c r="D90" s="17" t="n"/>
      <c r="E90" s="17" t="n"/>
      <c r="F90" s="17" t="n"/>
      <c r="G90" s="17" t="n"/>
      <c r="H90" s="19" t="n"/>
      <c r="I90" s="14">
        <f>IF($A90="","",IFERROR(VLOOKUP($E90,'Parameter'!$E$4:$F$9,2,FALSE),""))</f>
        <v/>
      </c>
      <c r="J90" s="14">
        <f>IF(OR($A90="",$H90="",$I90=""),"",$H90*$I90)</f>
        <v/>
      </c>
      <c r="K90" s="20" t="n"/>
      <c r="L90" s="4">
        <f>IF($A90="","",IF(OR($B90="",$C90="",$D90="",$E90="",$F90="",$G90="",$H90=""),"Eingabe prüfen",IF($I90="","Kriterium prüfen",IF(AND($H90&lt;'Parameter'!$B$6,$K90&lt;&gt;"Erledigt",$K90&lt;&gt;"Keine Maßnahme"),"Manuell prüfen","Kein Hinweis"))))</f>
        <v/>
      </c>
    </row>
    <row r="91" ht="20" customHeight="1">
      <c r="A91" s="17" t="n"/>
      <c r="B91" s="18" t="n"/>
      <c r="C91" s="17" t="n"/>
      <c r="D91" s="17" t="n"/>
      <c r="E91" s="17" t="n"/>
      <c r="F91" s="17" t="n"/>
      <c r="G91" s="17" t="n"/>
      <c r="H91" s="19" t="n"/>
      <c r="I91" s="16">
        <f>IF($A91="","",IFERROR(VLOOKUP($E91,'Parameter'!$E$4:$F$9,2,FALSE),""))</f>
        <v/>
      </c>
      <c r="J91" s="16">
        <f>IF(OR($A91="",$H91="",$I91=""),"",$H91*$I91)</f>
        <v/>
      </c>
      <c r="K91" s="20" t="n"/>
      <c r="L91" s="6">
        <f>IF($A91="","",IF(OR($B91="",$C91="",$D91="",$E91="",$F91="",$G91="",$H91=""),"Eingabe prüfen",IF($I91="","Kriterium prüfen",IF(AND($H91&lt;'Parameter'!$B$6,$K91&lt;&gt;"Erledigt",$K91&lt;&gt;"Keine Maßnahme"),"Manuell prüfen","Kein Hinweis"))))</f>
        <v/>
      </c>
    </row>
    <row r="92" ht="20" customHeight="1">
      <c r="A92" s="17" t="n"/>
      <c r="B92" s="18" t="n"/>
      <c r="C92" s="17" t="n"/>
      <c r="D92" s="17" t="n"/>
      <c r="E92" s="17" t="n"/>
      <c r="F92" s="17" t="n"/>
      <c r="G92" s="17" t="n"/>
      <c r="H92" s="19" t="n"/>
      <c r="I92" s="14">
        <f>IF($A92="","",IFERROR(VLOOKUP($E92,'Parameter'!$E$4:$F$9,2,FALSE),""))</f>
        <v/>
      </c>
      <c r="J92" s="14">
        <f>IF(OR($A92="",$H92="",$I92=""),"",$H92*$I92)</f>
        <v/>
      </c>
      <c r="K92" s="20" t="n"/>
      <c r="L92" s="4">
        <f>IF($A92="","",IF(OR($B92="",$C92="",$D92="",$E92="",$F92="",$G92="",$H92=""),"Eingabe prüfen",IF($I92="","Kriterium prüfen",IF(AND($H92&lt;'Parameter'!$B$6,$K92&lt;&gt;"Erledigt",$K92&lt;&gt;"Keine Maßnahme"),"Manuell prüfen","Kein Hinweis"))))</f>
        <v/>
      </c>
    </row>
    <row r="93" ht="20" customHeight="1">
      <c r="A93" s="17" t="n"/>
      <c r="B93" s="18" t="n"/>
      <c r="C93" s="17" t="n"/>
      <c r="D93" s="17" t="n"/>
      <c r="E93" s="17" t="n"/>
      <c r="F93" s="17" t="n"/>
      <c r="G93" s="17" t="n"/>
      <c r="H93" s="19" t="n"/>
      <c r="I93" s="16">
        <f>IF($A93="","",IFERROR(VLOOKUP($E93,'Parameter'!$E$4:$F$9,2,FALSE),""))</f>
        <v/>
      </c>
      <c r="J93" s="16">
        <f>IF(OR($A93="",$H93="",$I93=""),"",$H93*$I93)</f>
        <v/>
      </c>
      <c r="K93" s="20" t="n"/>
      <c r="L93" s="6">
        <f>IF($A93="","",IF(OR($B93="",$C93="",$D93="",$E93="",$F93="",$G93="",$H93=""),"Eingabe prüfen",IF($I93="","Kriterium prüfen",IF(AND($H93&lt;'Parameter'!$B$6,$K93&lt;&gt;"Erledigt",$K93&lt;&gt;"Keine Maßnahme"),"Manuell prüfen","Kein Hinweis"))))</f>
        <v/>
      </c>
    </row>
    <row r="94" ht="20" customHeight="1">
      <c r="A94" s="17" t="n"/>
      <c r="B94" s="18" t="n"/>
      <c r="C94" s="17" t="n"/>
      <c r="D94" s="17" t="n"/>
      <c r="E94" s="17" t="n"/>
      <c r="F94" s="17" t="n"/>
      <c r="G94" s="17" t="n"/>
      <c r="H94" s="19" t="n"/>
      <c r="I94" s="14">
        <f>IF($A94="","",IFERROR(VLOOKUP($E94,'Parameter'!$E$4:$F$9,2,FALSE),""))</f>
        <v/>
      </c>
      <c r="J94" s="14">
        <f>IF(OR($A94="",$H94="",$I94=""),"",$H94*$I94)</f>
        <v/>
      </c>
      <c r="K94" s="20" t="n"/>
      <c r="L94" s="4">
        <f>IF($A94="","",IF(OR($B94="",$C94="",$D94="",$E94="",$F94="",$G94="",$H94=""),"Eingabe prüfen",IF($I94="","Kriterium prüfen",IF(AND($H94&lt;'Parameter'!$B$6,$K94&lt;&gt;"Erledigt",$K94&lt;&gt;"Keine Maßnahme"),"Manuell prüfen","Kein Hinweis"))))</f>
        <v/>
      </c>
    </row>
    <row r="95" ht="20" customHeight="1">
      <c r="A95" s="17" t="n"/>
      <c r="B95" s="18" t="n"/>
      <c r="C95" s="17" t="n"/>
      <c r="D95" s="17" t="n"/>
      <c r="E95" s="17" t="n"/>
      <c r="F95" s="17" t="n"/>
      <c r="G95" s="17" t="n"/>
      <c r="H95" s="19" t="n"/>
      <c r="I95" s="16">
        <f>IF($A95="","",IFERROR(VLOOKUP($E95,'Parameter'!$E$4:$F$9,2,FALSE),""))</f>
        <v/>
      </c>
      <c r="J95" s="16">
        <f>IF(OR($A95="",$H95="",$I95=""),"",$H95*$I95)</f>
        <v/>
      </c>
      <c r="K95" s="20" t="n"/>
      <c r="L95" s="6">
        <f>IF($A95="","",IF(OR($B95="",$C95="",$D95="",$E95="",$F95="",$G95="",$H95=""),"Eingabe prüfen",IF($I95="","Kriterium prüfen",IF(AND($H95&lt;'Parameter'!$B$6,$K95&lt;&gt;"Erledigt",$K95&lt;&gt;"Keine Maßnahme"),"Manuell prüfen","Kein Hinweis"))))</f>
        <v/>
      </c>
    </row>
    <row r="96" ht="20" customHeight="1">
      <c r="A96" s="17" t="n"/>
      <c r="B96" s="18" t="n"/>
      <c r="C96" s="17" t="n"/>
      <c r="D96" s="17" t="n"/>
      <c r="E96" s="17" t="n"/>
      <c r="F96" s="17" t="n"/>
      <c r="G96" s="17" t="n"/>
      <c r="H96" s="19" t="n"/>
      <c r="I96" s="14">
        <f>IF($A96="","",IFERROR(VLOOKUP($E96,'Parameter'!$E$4:$F$9,2,FALSE),""))</f>
        <v/>
      </c>
      <c r="J96" s="14">
        <f>IF(OR($A96="",$H96="",$I96=""),"",$H96*$I96)</f>
        <v/>
      </c>
      <c r="K96" s="20" t="n"/>
      <c r="L96" s="4">
        <f>IF($A96="","",IF(OR($B96="",$C96="",$D96="",$E96="",$F96="",$G96="",$H96=""),"Eingabe prüfen",IF($I96="","Kriterium prüfen",IF(AND($H96&lt;'Parameter'!$B$6,$K96&lt;&gt;"Erledigt",$K96&lt;&gt;"Keine Maßnahme"),"Manuell prüfen","Kein Hinweis"))))</f>
        <v/>
      </c>
    </row>
    <row r="97" ht="20" customHeight="1">
      <c r="A97" s="17" t="n"/>
      <c r="B97" s="18" t="n"/>
      <c r="C97" s="17" t="n"/>
      <c r="D97" s="17" t="n"/>
      <c r="E97" s="17" t="n"/>
      <c r="F97" s="17" t="n"/>
      <c r="G97" s="17" t="n"/>
      <c r="H97" s="19" t="n"/>
      <c r="I97" s="16">
        <f>IF($A97="","",IFERROR(VLOOKUP($E97,'Parameter'!$E$4:$F$9,2,FALSE),""))</f>
        <v/>
      </c>
      <c r="J97" s="16">
        <f>IF(OR($A97="",$H97="",$I97=""),"",$H97*$I97)</f>
        <v/>
      </c>
      <c r="K97" s="20" t="n"/>
      <c r="L97" s="6">
        <f>IF($A97="","",IF(OR($B97="",$C97="",$D97="",$E97="",$F97="",$G97="",$H97=""),"Eingabe prüfen",IF($I97="","Kriterium prüfen",IF(AND($H97&lt;'Parameter'!$B$6,$K97&lt;&gt;"Erledigt",$K97&lt;&gt;"Keine Maßnahme"),"Manuell prüfen","Kein Hinweis"))))</f>
        <v/>
      </c>
    </row>
    <row r="98" ht="20" customHeight="1">
      <c r="A98" s="17" t="n"/>
      <c r="B98" s="18" t="n"/>
      <c r="C98" s="17" t="n"/>
      <c r="D98" s="17" t="n"/>
      <c r="E98" s="17" t="n"/>
      <c r="F98" s="17" t="n"/>
      <c r="G98" s="17" t="n"/>
      <c r="H98" s="19" t="n"/>
      <c r="I98" s="14">
        <f>IF($A98="","",IFERROR(VLOOKUP($E98,'Parameter'!$E$4:$F$9,2,FALSE),""))</f>
        <v/>
      </c>
      <c r="J98" s="14">
        <f>IF(OR($A98="",$H98="",$I98=""),"",$H98*$I98)</f>
        <v/>
      </c>
      <c r="K98" s="20" t="n"/>
      <c r="L98" s="4">
        <f>IF($A98="","",IF(OR($B98="",$C98="",$D98="",$E98="",$F98="",$G98="",$H98=""),"Eingabe prüfen",IF($I98="","Kriterium prüfen",IF(AND($H98&lt;'Parameter'!$B$6,$K98&lt;&gt;"Erledigt",$K98&lt;&gt;"Keine Maßnahme"),"Manuell prüfen","Kein Hinweis"))))</f>
        <v/>
      </c>
    </row>
    <row r="99" ht="20" customHeight="1">
      <c r="A99" s="17" t="n"/>
      <c r="B99" s="18" t="n"/>
      <c r="C99" s="17" t="n"/>
      <c r="D99" s="17" t="n"/>
      <c r="E99" s="17" t="n"/>
      <c r="F99" s="17" t="n"/>
      <c r="G99" s="17" t="n"/>
      <c r="H99" s="19" t="n"/>
      <c r="I99" s="16">
        <f>IF($A99="","",IFERROR(VLOOKUP($E99,'Parameter'!$E$4:$F$9,2,FALSE),""))</f>
        <v/>
      </c>
      <c r="J99" s="16">
        <f>IF(OR($A99="",$H99="",$I99=""),"",$H99*$I99)</f>
        <v/>
      </c>
      <c r="K99" s="20" t="n"/>
      <c r="L99" s="6">
        <f>IF($A99="","",IF(OR($B99="",$C99="",$D99="",$E99="",$F99="",$G99="",$H99=""),"Eingabe prüfen",IF($I99="","Kriterium prüfen",IF(AND($H99&lt;'Parameter'!$B$6,$K99&lt;&gt;"Erledigt",$K99&lt;&gt;"Keine Maßnahme"),"Manuell prüfen","Kein Hinweis"))))</f>
        <v/>
      </c>
    </row>
    <row r="100" ht="20" customHeight="1">
      <c r="A100" s="17" t="n"/>
      <c r="B100" s="18" t="n"/>
      <c r="C100" s="17" t="n"/>
      <c r="D100" s="17" t="n"/>
      <c r="E100" s="17" t="n"/>
      <c r="F100" s="17" t="n"/>
      <c r="G100" s="17" t="n"/>
      <c r="H100" s="19" t="n"/>
      <c r="I100" s="14">
        <f>IF($A100="","",IFERROR(VLOOKUP($E100,'Parameter'!$E$4:$F$9,2,FALSE),""))</f>
        <v/>
      </c>
      <c r="J100" s="14">
        <f>IF(OR($A100="",$H100="",$I100=""),"",$H100*$I100)</f>
        <v/>
      </c>
      <c r="K100" s="20" t="n"/>
      <c r="L100" s="4">
        <f>IF($A100="","",IF(OR($B100="",$C100="",$D100="",$E100="",$F100="",$G100="",$H100=""),"Eingabe prüfen",IF($I100="","Kriterium prüfen",IF(AND($H100&lt;'Parameter'!$B$6,$K100&lt;&gt;"Erledigt",$K100&lt;&gt;"Keine Maßnahme"),"Manuell prüfen","Kein Hinweis"))))</f>
        <v/>
      </c>
    </row>
    <row r="101" ht="20" customHeight="1">
      <c r="A101" s="17" t="n"/>
      <c r="B101" s="18" t="n"/>
      <c r="C101" s="17" t="n"/>
      <c r="D101" s="17" t="n"/>
      <c r="E101" s="17" t="n"/>
      <c r="F101" s="17" t="n"/>
      <c r="G101" s="17" t="n"/>
      <c r="H101" s="19" t="n"/>
      <c r="I101" s="16">
        <f>IF($A101="","",IFERROR(VLOOKUP($E101,'Parameter'!$E$4:$F$9,2,FALSE),""))</f>
        <v/>
      </c>
      <c r="J101" s="16">
        <f>IF(OR($A101="",$H101="",$I101=""),"",$H101*$I101)</f>
        <v/>
      </c>
      <c r="K101" s="20" t="n"/>
      <c r="L101" s="6">
        <f>IF($A101="","",IF(OR($B101="",$C101="",$D101="",$E101="",$F101="",$G101="",$H101=""),"Eingabe prüfen",IF($I101="","Kriterium prüfen",IF(AND($H101&lt;'Parameter'!$B$6,$K101&lt;&gt;"Erledigt",$K101&lt;&gt;"Keine Maßnahme"),"Manuell prüfen","Kein Hinweis"))))</f>
        <v/>
      </c>
    </row>
    <row r="102" ht="20" customHeight="1">
      <c r="A102" s="17" t="n"/>
      <c r="B102" s="18" t="n"/>
      <c r="C102" s="17" t="n"/>
      <c r="D102" s="17" t="n"/>
      <c r="E102" s="17" t="n"/>
      <c r="F102" s="17" t="n"/>
      <c r="G102" s="17" t="n"/>
      <c r="H102" s="19" t="n"/>
      <c r="I102" s="14">
        <f>IF($A102="","",IFERROR(VLOOKUP($E102,'Parameter'!$E$4:$F$9,2,FALSE),""))</f>
        <v/>
      </c>
      <c r="J102" s="14">
        <f>IF(OR($A102="",$H102="",$I102=""),"",$H102*$I102)</f>
        <v/>
      </c>
      <c r="K102" s="20" t="n"/>
      <c r="L102" s="4">
        <f>IF($A102="","",IF(OR($B102="",$C102="",$D102="",$E102="",$F102="",$G102="",$H102=""),"Eingabe prüfen",IF($I102="","Kriterium prüfen",IF(AND($H102&lt;'Parameter'!$B$6,$K102&lt;&gt;"Erledigt",$K102&lt;&gt;"Keine Maßnahme"),"Manuell prüfen","Kein Hinweis"))))</f>
        <v/>
      </c>
    </row>
    <row r="103" ht="20" customHeight="1">
      <c r="A103" s="17" t="n"/>
      <c r="B103" s="18" t="n"/>
      <c r="C103" s="17" t="n"/>
      <c r="D103" s="17" t="n"/>
      <c r="E103" s="17" t="n"/>
      <c r="F103" s="17" t="n"/>
      <c r="G103" s="17" t="n"/>
      <c r="H103" s="19" t="n"/>
      <c r="I103" s="16">
        <f>IF($A103="","",IFERROR(VLOOKUP($E103,'Parameter'!$E$4:$F$9,2,FALSE),""))</f>
        <v/>
      </c>
      <c r="J103" s="16">
        <f>IF(OR($A103="",$H103="",$I103=""),"",$H103*$I103)</f>
        <v/>
      </c>
      <c r="K103" s="20" t="n"/>
      <c r="L103" s="6">
        <f>IF($A103="","",IF(OR($B103="",$C103="",$D103="",$E103="",$F103="",$G103="",$H103=""),"Eingabe prüfen",IF($I103="","Kriterium prüfen",IF(AND($H103&lt;'Parameter'!$B$6,$K103&lt;&gt;"Erledigt",$K103&lt;&gt;"Keine Maßnahme"),"Manuell prüfen","Kein Hinweis"))))</f>
        <v/>
      </c>
    </row>
  </sheetData>
  <autoFilter ref="A3:L103"/>
  <mergeCells count="1">
    <mergeCell ref="A1:O1"/>
  </mergeCells>
  <conditionalFormatting sqref="A4:L103">
    <cfRule type="expression" priority="1" dxfId="0">
      <formula>AND($A4&lt;&gt;"",$L4&lt;&gt;"Kein Hinweis")</formula>
    </cfRule>
  </conditionalFormatting>
  <conditionalFormatting sqref="K4:K103">
    <cfRule type="expression" priority="2" dxfId="1">
      <formula>$K4="Erledigt"</formula>
    </cfRule>
  </conditionalFormatting>
  <conditionalFormatting sqref="A4:A103">
    <cfRule type="expression" priority="3" dxfId="0">
      <formula>AND($A4&lt;&gt;"",COUNTIF($A$4:$A$103,$A4)&gt;1)</formula>
    </cfRule>
  </conditionalFormatting>
  <dataValidations count="3">
    <dataValidation sqref="B4:B103" showDropDown="0" showInputMessage="1" showErrorMessage="1" allowBlank="0" errorTitle="Datum prüfen" error="Das Datum liegt außerhalb der zulässigen Eingabegrenzen." promptTitle="Bewertungsdatum" prompt="Datum innerhalb der sichtbaren Eingabegrenzen erfassen." type="date" errorStyle="stop" operator="between">
      <formula1>$N$4</formula1>
      <formula2>$O$4</formula2>
    </dataValidation>
    <dataValidation sqref="H4:H103" showDropDown="0" showInputMessage="1" showErrorMessage="1" allowBlank="0" errorTitle="Bewertung prüfen" error="Zulässig sind nur Zahlenwerte von 1 bis 5." promptTitle="Bewertung" prompt="Bitte einen Wert von 1 bis 5 eingeben." type="decimal" errorStyle="stop" operator="between">
      <formula1>1</formula1>
      <formula2>5</formula2>
    </dataValidation>
    <dataValidation sqref="K4:K103" showDropDown="0" showInputMessage="1" showErrorMessage="1" allowBlank="0" errorTitle="Status prüfen" error="Bitte einen Wert aus der Auswahlliste verwenden." promptTitle="Maßnahmenstatus" prompt="Bitte einen stabilen Statuswert auswählen." type="list" errorStyle="stop">
      <formula1>"Offen,In Prüfung,Erledigt,Keine Maßnahme"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2F6B4F"/>
    <outlinePr summaryBelow="1" summaryRight="1"/>
    <pageSetUpPr/>
  </sheetPr>
  <dimension ref="A1:I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3" customWidth="1" min="3" max="3"/>
    <col width="21" customWidth="1" min="4" max="4"/>
    <col width="23" customWidth="1" min="5" max="5"/>
    <col width="20" customWidth="1" min="6" max="6"/>
    <col width="3" customWidth="1" min="7" max="7"/>
    <col width="18" customWidth="1" min="8" max="8"/>
    <col width="28" customWidth="1" min="9" max="9"/>
  </cols>
  <sheetData>
    <row r="1" ht="29" customHeight="1">
      <c r="A1" s="1" t="inlineStr">
        <is>
          <t>Parameter und sichtbare Annahmen</t>
        </is>
      </c>
      <c r="B1" s="25" t="n"/>
      <c r="C1" s="25" t="n"/>
      <c r="D1" s="25" t="n"/>
      <c r="E1" s="25" t="n"/>
      <c r="F1" s="25" t="n"/>
      <c r="G1" s="25" t="n"/>
      <c r="H1" s="25" t="n"/>
      <c r="I1" s="26" t="n"/>
    </row>
    <row r="2" ht="34" customHeight="1">
      <c r="A2" s="22" t="inlineStr">
        <is>
          <t>Alle Werte und Objekte sind fiktiv. Grün markierte Zellen sind änderbare betriebliche Eingaben; sie stellen keine rechtliche oder vertragliche Vorgabe dar.</t>
        </is>
      </c>
    </row>
    <row r="3" ht="28" customHeight="1">
      <c r="A3" s="3" t="inlineStr">
        <is>
          <t>Annahme</t>
        </is>
      </c>
      <c r="B3" s="3" t="inlineStr">
        <is>
          <t>Wert</t>
        </is>
      </c>
      <c r="D3" s="3" t="inlineStr">
        <is>
          <t>Stabile Statuswerte</t>
        </is>
      </c>
      <c r="E3" s="3" t="inlineStr">
        <is>
          <t>Kriterium</t>
        </is>
      </c>
      <c r="F3" s="3" t="inlineStr">
        <is>
          <t>Gewichtungsfaktor</t>
        </is>
      </c>
      <c r="H3" s="3" t="inlineStr">
        <is>
          <t>Objektkennung</t>
        </is>
      </c>
      <c r="I3" s="3" t="inlineStr">
        <is>
          <t>Fiktiver Kurzname</t>
        </is>
      </c>
    </row>
    <row r="4" ht="21" customHeight="1">
      <c r="A4" s="4" t="inlineStr">
        <is>
          <t>Auswertungsbeginn</t>
        </is>
      </c>
      <c r="B4" s="23" t="n">
        <v>46186</v>
      </c>
      <c r="D4" s="4" t="inlineStr">
        <is>
          <t>Offen</t>
        </is>
      </c>
      <c r="E4" s="17" t="inlineStr">
        <is>
          <t>Sauberkeit</t>
        </is>
      </c>
      <c r="F4" s="24" t="n">
        <v>1.3</v>
      </c>
      <c r="H4" s="17" t="inlineStr">
        <is>
          <t>FIK-101</t>
        </is>
      </c>
      <c r="I4" s="17" t="inlineStr">
        <is>
          <t>Fiktivobjekt Nordbogen</t>
        </is>
      </c>
    </row>
    <row r="5" ht="21" customHeight="1">
      <c r="A5" s="6" t="inlineStr">
        <is>
          <t>Auswertungsende</t>
        </is>
      </c>
      <c r="B5" s="23" t="n">
        <v>46275</v>
      </c>
      <c r="D5" s="6" t="inlineStr">
        <is>
          <t>In Prüfung</t>
        </is>
      </c>
      <c r="E5" s="17" t="inlineStr">
        <is>
          <t>Zuverlässigkeit</t>
        </is>
      </c>
      <c r="F5" s="24" t="n">
        <v>1.2</v>
      </c>
      <c r="H5" s="17" t="inlineStr">
        <is>
          <t>FIK-102</t>
        </is>
      </c>
      <c r="I5" s="17" t="inlineStr">
        <is>
          <t>Fiktivobjekt Grünquell</t>
        </is>
      </c>
    </row>
    <row r="6" ht="21" customHeight="1">
      <c r="A6" s="4" t="inlineStr">
        <is>
          <t>Prüfgrenze Bewertung</t>
        </is>
      </c>
      <c r="B6" s="19" t="n">
        <v>3</v>
      </c>
      <c r="D6" s="4" t="inlineStr">
        <is>
          <t>Erledigt</t>
        </is>
      </c>
      <c r="E6" s="17" t="inlineStr">
        <is>
          <t>Kommunikation</t>
        </is>
      </c>
      <c r="F6" s="24" t="n">
        <v>1</v>
      </c>
      <c r="H6" s="17" t="inlineStr">
        <is>
          <t>FIK-103</t>
        </is>
      </c>
      <c r="I6" s="17" t="inlineStr">
        <is>
          <t>Fiktivobjekt Südlicht</t>
        </is>
      </c>
    </row>
    <row r="7" ht="21" customHeight="1">
      <c r="A7" s="6" t="inlineStr">
        <is>
          <t>Zielwert Bewertung</t>
        </is>
      </c>
      <c r="B7" s="19" t="n">
        <v>4.2</v>
      </c>
      <c r="D7" s="6" t="inlineStr">
        <is>
          <t>Keine Maßnahme</t>
        </is>
      </c>
      <c r="E7" s="17" t="inlineStr">
        <is>
          <t>Auftreten</t>
        </is>
      </c>
      <c r="F7" s="24" t="n">
        <v>0.8</v>
      </c>
      <c r="H7" s="17" t="inlineStr">
        <is>
          <t>FIK-104</t>
        </is>
      </c>
      <c r="I7" s="17" t="inlineStr">
        <is>
          <t>Fiktivobjekt Westtor</t>
        </is>
      </c>
    </row>
    <row r="8" ht="21" customHeight="1">
      <c r="A8" s="4" t="inlineStr">
        <is>
          <t>Frühestes Eingabedatum</t>
        </is>
      </c>
      <c r="B8" s="23" t="n">
        <v>44450</v>
      </c>
      <c r="E8" s="17" t="inlineStr">
        <is>
          <t>Materialversorgung</t>
        </is>
      </c>
      <c r="F8" s="24" t="n">
        <v>0.9</v>
      </c>
    </row>
    <row r="9" ht="21" customHeight="1">
      <c r="A9" s="6" t="inlineStr">
        <is>
          <t>Spätestes Eingabedatum</t>
        </is>
      </c>
      <c r="B9" s="23" t="n">
        <v>46275</v>
      </c>
      <c r="E9" s="17" t="inlineStr">
        <is>
          <t>Reaktionszeit</t>
        </is>
      </c>
      <c r="F9" s="24" t="n">
        <v>1.1</v>
      </c>
    </row>
  </sheetData>
  <mergeCells count="1">
    <mergeCell ref="A1:I1"/>
  </mergeCells>
  <conditionalFormatting sqref="B4:B9">
    <cfRule type="expression" priority="1" dxfId="0">
      <formula>OR($B$4&gt;$B$5,$B$8&gt;$B$9)</formula>
    </cfRule>
  </conditionalFormatting>
  <conditionalFormatting sqref="H4:H7">
    <cfRule type="expression" priority="2" dxfId="0">
      <formula>AND($H4&lt;&gt;"",COUNTIF($H$4:$H$7,$H4)&gt;1)</formula>
    </cfRule>
  </conditionalFormatting>
  <dataValidations count="4">
    <dataValidation sqref="B4:B5" showDropDown="0" showInputMessage="1" showErrorMessage="1" allowBlank="0" errorTitle="Zeitraum prüfen" error="Beginn und Ende müssen innerhalb der Datumsgrenzen liegen; der Beginn darf nicht nach dem Ende liegen." promptTitle="Auswertungszeitraum" prompt="Datum innerhalb der sichtbaren Eingabegrenzen erfassen." type="custom" errorStyle="stop">
      <formula1>AND(B4&gt;=$B$8,B4&lt;=$B$9,$B$4&lt;=$B$5)</formula1>
    </dataValidation>
    <dataValidation sqref="B6:B7" showDropDown="0" showInputMessage="1" showErrorMessage="1" allowBlank="0" errorTitle="Wert prüfen" error="Bitte einen Wert zwischen 1 und 5 eingeben." promptTitle="Bewertungsgrenze" prompt="Zulässig sind Werte von 1 bis 5." type="decimal" errorStyle="stop" operator="between">
      <formula1>1</formula1>
      <formula2>5</formula2>
    </dataValidation>
    <dataValidation sqref="B8:B9" showDropDown="0" showInputMessage="0" showErrorMessage="1" allowBlank="0" errorTitle="Datum prüfen" error="Bitte ein gültiges Datum innerhalb des zulässigen Rahmens eingeben." type="date" errorStyle="stop" operator="between">
      <formula1>DATE(2016,9,12)</formula1>
      <formula2>DATE(2027,9,11)</formula2>
    </dataValidation>
    <dataValidation sqref="F4:F9" showDropDown="0" showInputMessage="1" showErrorMessage="1" allowBlank="0" errorTitle="Gewichtung prüfen" error="Bitte einen Faktor zwischen 0,10 und 3,00 eingeben." promptTitle="Gewichtungsfaktor" prompt="Zulässig sind Faktoren von 0,10 bis 3,00." type="decimal" errorStyle="stop" operator="between">
      <formula1>0.1</formula1>
      <formula2>3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Fiktives Arbeitsmuster</dc:creator>
  <dc:title xmlns:dc="http://purl.org/dc/elements/1.1/">Kundenzufriedenheit Gebäudereinigung Excel</dc:title>
  <dc:subject xmlns:dc="http://purl.org/dc/elements/1.1/">Auswertung regelmäßiger Objektbewertungen</dc:subject>
  <dcterms:created xmlns:dcterms="http://purl.org/dc/terms/" xmlns:xsi="http://www.w3.org/2001/XMLSchema-instance" xsi:type="dcterms:W3CDTF">2026-09-10T11:41:45Z</dcterms:created>
  <dcterms:modified xmlns:dcterms="http://purl.org/dc/terms/" xmlns:xsi="http://www.w3.org/2001/XMLSchema-instance" xsi:type="dcterms:W3CDTF">2026-09-10T11:41:45+00:00Z</dcterms:modified>
</cp:coreProperties>
</file>