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Aufträge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'Aufträge'!$A$4:$V$104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€-407]"/>
    <numFmt numFmtId="165" formatCode="0.0%"/>
    <numFmt numFmtId="166" formatCode="DD.MM.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0"/>
    </font>
    <font>
      <name val="Aptos"/>
      <color rgb="001F2D26"/>
      <sz val="10"/>
    </font>
    <font>
      <name val="Aptos"/>
      <b val="1"/>
      <color rgb="001F2D26"/>
      <sz val="10"/>
    </font>
    <font>
      <name val="Aptos"/>
      <i val="1"/>
      <color rgb="005F6F66"/>
      <sz val="9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2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4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4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4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56A2D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Vorlage</author>
  </authors>
  <commentList>
    <comment ref="Q4" authorId="0" shapeId="0">
      <text>
        <t>Plankosten ergeben sich aus Planstunden mal Plan-Stundensatz plus Planmenge mal Plan-Materialpreis.</t>
      </text>
    </comment>
    <comment ref="R4" authorId="0" shapeId="0">
      <text>
        <t>Istkosten ergeben sich aus Iststunden mal Ist-Stundensatz plus Istmenge mal Ist-Materialpreis.</t>
      </text>
    </comment>
    <comment ref="V4" authorId="0" shapeId="0">
      <text>
        <t>Die Bewertung dient als manueller Prüfhinweis. Sie ersetzt keine betriebliche Freigabe oder externe Prüfung.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</cols>
  <sheetData>
    <row r="1" ht="28" customHeight="1">
      <c r="A1" s="1" t="inlineStr">
        <is>
          <t>Nachkalkulation Reinigungsauftrag – Übersicht</t>
        </is>
      </c>
    </row>
    <row r="2"/>
    <row r="3">
      <c r="A3" s="2" t="inlineStr">
        <is>
          <t>Kennzahl</t>
        </is>
      </c>
      <c r="B3" s="2" t="inlineStr">
        <is>
          <t>Wert</t>
        </is>
      </c>
      <c r="C3" s="2" t="inlineStr">
        <is>
          <t>Einheit</t>
        </is>
      </c>
    </row>
    <row r="4">
      <c r="A4" s="3" t="inlineStr">
        <is>
          <t>Ausgewertete Aufträge</t>
        </is>
      </c>
      <c r="B4" s="4">
        <f>COUNTIF('Aufträge'!$V$5:$V$104,"Manuell prüfen")+COUNTIF('Aufträge'!$V$5:$V$104,"Im Rahmen")</f>
        <v/>
      </c>
      <c r="C4" s="5" t="inlineStr">
        <is>
          <t>Anzahl</t>
        </is>
      </c>
    </row>
    <row r="5">
      <c r="A5" s="6" t="inlineStr">
        <is>
          <t>Planstunden</t>
        </is>
      </c>
      <c r="B5" s="7">
        <f>IF($B$4=0,"",SUMIFS('Aufträge'!$H$5:$H$104,'Aufträge'!$V$5:$V$104,"Manuell prüfen")+SUMIFS('Aufträge'!$H$5:$H$104,'Aufträge'!$V$5:$V$104,"Im Rahmen"))</f>
        <v/>
      </c>
      <c r="C5" s="8" t="inlineStr">
        <is>
          <t>h</t>
        </is>
      </c>
    </row>
    <row r="6">
      <c r="A6" s="3" t="inlineStr">
        <is>
          <t>Iststunden</t>
        </is>
      </c>
      <c r="B6" s="9">
        <f>IF($B$4=0,"",SUMIFS('Aufträge'!$I$5:$I$104,'Aufträge'!$V$5:$V$104,"Manuell prüfen")+SUMIFS('Aufträge'!$I$5:$I$104,'Aufträge'!$V$5:$V$104,"Im Rahmen"))</f>
        <v/>
      </c>
      <c r="C6" s="5" t="inlineStr">
        <is>
          <t>h</t>
        </is>
      </c>
    </row>
    <row r="7">
      <c r="A7" s="6" t="inlineStr">
        <is>
          <t>Stundenabweichung</t>
        </is>
      </c>
      <c r="B7" s="7">
        <f>IF(OR($B$5="",$B$6=""),"",$B$6-$B$5)</f>
        <v/>
      </c>
      <c r="C7" s="8" t="inlineStr">
        <is>
          <t>h</t>
        </is>
      </c>
    </row>
    <row r="8">
      <c r="A8" s="3" t="inlineStr">
        <is>
          <t>Plankosten</t>
        </is>
      </c>
      <c r="B8" s="10">
        <f>IF($B$4=0,"",SUMIFS('Aufträge'!$Q$5:$Q$104,'Aufträge'!$V$5:$V$104,"Manuell prüfen")+SUMIFS('Aufträge'!$Q$5:$Q$104,'Aufträge'!$V$5:$V$104,"Im Rahmen"))</f>
        <v/>
      </c>
      <c r="C8" s="5" t="inlineStr">
        <is>
          <t>€</t>
        </is>
      </c>
    </row>
    <row r="9">
      <c r="A9" s="6" t="inlineStr">
        <is>
          <t>Istkosten</t>
        </is>
      </c>
      <c r="B9" s="11">
        <f>IF($B$4=0,"",SUMIFS('Aufträge'!$R$5:$R$104,'Aufträge'!$V$5:$V$104,"Manuell prüfen")+SUMIFS('Aufträge'!$R$5:$R$104,'Aufträge'!$V$5:$V$104,"Im Rahmen"))</f>
        <v/>
      </c>
      <c r="C9" s="8" t="inlineStr">
        <is>
          <t>€</t>
        </is>
      </c>
    </row>
    <row r="10">
      <c r="A10" s="3" t="inlineStr">
        <is>
          <t>Kostenabweichung</t>
        </is>
      </c>
      <c r="B10" s="10">
        <f>IF(OR($B$8="",$B$9=""),"",$B$9-$B$8)</f>
        <v/>
      </c>
      <c r="C10" s="5" t="inlineStr">
        <is>
          <t>€</t>
        </is>
      </c>
    </row>
    <row r="11">
      <c r="A11" s="6" t="inlineStr">
        <is>
          <t>Kostenabweichung</t>
        </is>
      </c>
      <c r="B11" s="12">
        <f>IFERROR($B$10/$B$8,"")</f>
        <v/>
      </c>
      <c r="C11" s="8" t="inlineStr">
        <is>
          <t>%</t>
        </is>
      </c>
    </row>
    <row r="12">
      <c r="A12" s="3" t="inlineStr">
        <is>
          <t>Manuell zu prüfen</t>
        </is>
      </c>
      <c r="B12" s="4">
        <f>COUNTIF('Aufträge'!$V$5:$V$104,"Manuell prüfen")</f>
        <v/>
      </c>
      <c r="C12" s="5" t="inlineStr">
        <is>
          <t>Anzahl</t>
        </is>
      </c>
    </row>
    <row r="13">
      <c r="A13" s="6" t="inlineStr">
        <is>
          <t>Im Rahmen</t>
        </is>
      </c>
      <c r="B13" s="13">
        <f>COUNTIF('Aufträge'!$V$5:$V$104,"Im Rahmen")</f>
        <v/>
      </c>
      <c r="C13" s="8" t="inlineStr">
        <is>
          <t>Anzahl</t>
        </is>
      </c>
    </row>
    <row r="14">
      <c r="A14" s="3" t="inlineStr">
        <is>
          <t>Eingaben zu prüfen</t>
        </is>
      </c>
      <c r="B14" s="4">
        <f>COUNTIF('Aufträge'!$V$5:$V$104,"Eingaben prüfen")+COUNTIF('Aufträge'!$V$5:$V$104,"Status prüfen")+COUNTIF('Aufträge'!$V$5:$V$104,"Grenzwert prüfen")</f>
        <v/>
      </c>
      <c r="C14" s="5" t="inlineStr">
        <is>
          <t>Anzahl</t>
        </is>
      </c>
    </row>
  </sheetData>
  <mergeCells count="1">
    <mergeCell ref="A1:C1"/>
  </mergeCells>
  <conditionalFormatting sqref="B10:B11">
    <cfRule type="expression" priority="1" dxfId="0">
      <formula>AND(ISNUMBER($B10),$B10&gt;0)</formula>
    </cfRule>
    <cfRule type="expression" priority="2" dxfId="1">
      <formula>AND(ISNUMBER($B10),$B10&lt;=0)</formula>
    </cfRule>
  </conditionalFormatting>
  <conditionalFormatting sqref="B12">
    <cfRule type="expression" priority="3" dxfId="0">
      <formula>$B$12&gt;0</formula>
    </cfRule>
  </conditionalFormatting>
  <conditionalFormatting sqref="B13">
    <cfRule type="expression" priority="4" dxfId="1">
      <formula>$B$13&gt;0</formula>
    </cfRule>
  </conditionalFormatting>
  <conditionalFormatting sqref="B14">
    <cfRule type="expression" priority="5" dxfId="0">
      <formula>$B$14&gt;0</formula>
    </cfRule>
  </conditionalFormatting>
  <pageMargins left="0.3" right="0.3" top="0.5" bottom="0.5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29" customWidth="1" min="3" max="3"/>
    <col width="23" customWidth="1" min="4" max="4"/>
    <col width="18" customWidth="1" min="5" max="5"/>
    <col width="19" customWidth="1" min="6" max="6"/>
    <col width="18" customWidth="1" min="7" max="7"/>
    <col width="15" customWidth="1" min="8" max="8"/>
    <col width="15" customWidth="1" min="9" max="9"/>
    <col width="13" customWidth="1" min="10" max="10"/>
    <col width="13" customWidth="1" min="11" max="11"/>
    <col width="15" customWidth="1" min="12" max="12"/>
    <col width="20" customWidth="1" min="13" max="13"/>
    <col width="20" customWidth="1" min="14" max="14"/>
    <col width="24" customWidth="1" min="15" max="15"/>
    <col width="24" customWidth="1" min="16" max="16"/>
    <col width="16" customWidth="1" min="17" max="17"/>
    <col width="16" customWidth="1" min="18" max="18"/>
    <col width="20" customWidth="1" min="19" max="19"/>
    <col width="20" customWidth="1" min="20" max="20"/>
    <col width="22" customWidth="1" min="21" max="21"/>
    <col width="19" customWidth="1" min="22" max="22"/>
    <col hidden="1" width="13" customWidth="1" min="24" max="24"/>
    <col hidden="1" width="13" customWidth="1" min="25" max="25"/>
  </cols>
  <sheetData>
    <row r="1" ht="28" customHeight="1">
      <c r="A1" s="1" t="inlineStr">
        <is>
          <t>Nachkalkulation Reinigungsauftrag – Aufträge</t>
        </is>
      </c>
    </row>
    <row r="2">
      <c r="A2" s="14" t="inlineStr">
        <is>
          <t>Grün markierte Zellen sind Eingaben. Die zehn Beispielaufträge und alle Objekt- sowie Teambezeichnungen sind ausdrücklich fiktiv.</t>
        </is>
      </c>
      <c r="X2" t="inlineStr">
        <is>
          <t>Untere Datumsgrenze</t>
        </is>
      </c>
      <c r="Y2">
        <f>'Parameter'!$B$5</f>
        <v/>
      </c>
    </row>
    <row r="3">
      <c r="A3" s="15" t="inlineStr">
        <is>
          <t>Prüfschwelle absolute Kostenabweichung</t>
        </is>
      </c>
      <c r="B3" s="16">
        <f>'Parameter'!$B$4</f>
        <v/>
      </c>
      <c r="C3" s="14" t="inlineStr">
        <is>
          <t>Eine Überschreitung der Schwelle führt nur zu einem manuellen Prüfhinweis.</t>
        </is>
      </c>
      <c r="X3" t="inlineStr">
        <is>
          <t>Obere Datumsgrenze</t>
        </is>
      </c>
      <c r="Y3">
        <f>'Parameter'!$B$6</f>
        <v/>
      </c>
    </row>
    <row r="4" ht="42" customHeight="1">
      <c r="A4" s="2" t="inlineStr">
        <is>
          <t>Auftrags-ID</t>
        </is>
      </c>
      <c r="B4" s="2" t="inlineStr">
        <is>
          <t>Abschlussdatum</t>
        </is>
      </c>
      <c r="C4" s="2" t="inlineStr">
        <is>
          <t>Objektkennung</t>
        </is>
      </c>
      <c r="D4" s="2" t="inlineStr">
        <is>
          <t>Reinigungsbereich</t>
        </is>
      </c>
      <c r="E4" s="2" t="inlineStr">
        <is>
          <t>Intervall</t>
        </is>
      </c>
      <c r="F4" s="2" t="inlineStr">
        <is>
          <t>Team-Kennung</t>
        </is>
      </c>
      <c r="G4" s="2" t="inlineStr">
        <is>
          <t>Status</t>
        </is>
      </c>
      <c r="H4" s="2" t="inlineStr">
        <is>
          <t>Planstunden (h)</t>
        </is>
      </c>
      <c r="I4" s="2" t="inlineStr">
        <is>
          <t>Iststunden (h)</t>
        </is>
      </c>
      <c r="J4" s="2" t="inlineStr">
        <is>
          <t>Planmenge</t>
        </is>
      </c>
      <c r="K4" s="2" t="inlineStr">
        <is>
          <t>Istmenge</t>
        </is>
      </c>
      <c r="L4" s="2" t="inlineStr">
        <is>
          <t>Mengeneinheit</t>
        </is>
      </c>
      <c r="M4" s="2" t="inlineStr">
        <is>
          <t>Plan-Stundensatz (€/h)</t>
        </is>
      </c>
      <c r="N4" s="2" t="inlineStr">
        <is>
          <t>Ist-Stundensatz (€/h)</t>
        </is>
      </c>
      <c r="O4" s="2" t="inlineStr">
        <is>
          <t>Plan-Materialpreis (€/Einheit)</t>
        </is>
      </c>
      <c r="P4" s="2" t="inlineStr">
        <is>
          <t>Ist-Materialpreis (€/Einheit)</t>
        </is>
      </c>
      <c r="Q4" s="2" t="inlineStr">
        <is>
          <t>Plankosten (€)</t>
        </is>
      </c>
      <c r="R4" s="2" t="inlineStr">
        <is>
          <t>Istkosten (€)</t>
        </is>
      </c>
      <c r="S4" s="2" t="inlineStr">
        <is>
          <t>Stundenabweichung (h)</t>
        </is>
      </c>
      <c r="T4" s="2" t="inlineStr">
        <is>
          <t>Kostenabweichung (€)</t>
        </is>
      </c>
      <c r="U4" s="2" t="inlineStr">
        <is>
          <t>Kostenabweichung (%)</t>
        </is>
      </c>
      <c r="V4" s="2" t="inlineStr">
        <is>
          <t>Bewertung</t>
        </is>
      </c>
    </row>
    <row r="5" ht="21" customHeight="1">
      <c r="A5" s="17" t="inlineStr">
        <is>
          <t>NK-2026-001</t>
        </is>
      </c>
      <c r="B5" s="27" t="n">
        <v>46267</v>
      </c>
      <c r="C5" s="17" t="inlineStr">
        <is>
          <t>Fiktivobjekt Fichtenbogen</t>
        </is>
      </c>
      <c r="D5" s="17" t="inlineStr">
        <is>
          <t>Büroflächen</t>
        </is>
      </c>
      <c r="E5" s="17" t="inlineStr">
        <is>
          <t>Wöchentlich</t>
        </is>
      </c>
      <c r="F5" s="17" t="inlineStr">
        <is>
          <t>Team Grünfarn</t>
        </is>
      </c>
      <c r="G5" s="19" t="inlineStr">
        <is>
          <t>Abgeschlossen</t>
        </is>
      </c>
      <c r="H5" s="20" t="n">
        <v>18</v>
      </c>
      <c r="I5" s="20" t="n">
        <v>19.5</v>
      </c>
      <c r="J5" s="20" t="n">
        <v>6</v>
      </c>
      <c r="K5" s="20" t="n">
        <v>6.5</v>
      </c>
      <c r="L5" s="19" t="inlineStr">
        <is>
          <t>l</t>
        </is>
      </c>
      <c r="M5" s="21" t="n">
        <v>31.5</v>
      </c>
      <c r="N5" s="21" t="n">
        <v>32</v>
      </c>
      <c r="O5" s="21" t="n">
        <v>4.2</v>
      </c>
      <c r="P5" s="21" t="n">
        <v>4.4</v>
      </c>
      <c r="Q5" s="10">
        <f>IF($A5="","",IF(OR($H5="",$M5="",$J5="",$O5=""),"",ROUND($H5*$M5+$J5*$O5,2)))</f>
        <v/>
      </c>
      <c r="R5" s="10">
        <f>IF($A5="","",IF(OR($I5="",$N5="",$K5="",$P5=""),"",ROUND($I5*$N5+$K5*$P5,2)))</f>
        <v/>
      </c>
      <c r="S5" s="9">
        <f>IF(OR($A5="",$H5="",$I5=""),"",ROUND($I5-$H5,2))</f>
        <v/>
      </c>
      <c r="T5" s="10">
        <f>IF(OR($A5="",$Q5="",$R5=""),"",ROUND($R5-$Q5,2))</f>
        <v/>
      </c>
      <c r="U5" s="22">
        <f>IF(OR($A5="",$Q5="",$R5=""),"",IFERROR(($R5-$Q5)/$Q5,""))</f>
        <v/>
      </c>
      <c r="V5" s="23">
        <f>IF($A5="","",IF($G5="Storniert","Nicht werten",IF(AND($G5&lt;&gt;"Abgeschlossen",$G5&lt;&gt;"Prüfung offen"),"Status prüfen",IF(OR($Q5="",$R5="",$U5=""),"Eingaben prüfen",IF($B$3="","Grenzwert prüfen",IF(OR($G5="Prüfung offen",ABS($U5)&gt;$B$3),"Manuell prüfen","Im Rahmen"))))))</f>
        <v/>
      </c>
    </row>
    <row r="6" ht="21" customHeight="1">
      <c r="A6" s="17" t="inlineStr">
        <is>
          <t>NK-2026-002</t>
        </is>
      </c>
      <c r="B6" s="27" t="n">
        <v>46262</v>
      </c>
      <c r="C6" s="17" t="inlineStr">
        <is>
          <t>Fiktivcampus Morgenquell</t>
        </is>
      </c>
      <c r="D6" s="17" t="inlineStr">
        <is>
          <t>Sanitärbereiche</t>
        </is>
      </c>
      <c r="E6" s="17" t="inlineStr">
        <is>
          <t>Täglich</t>
        </is>
      </c>
      <c r="F6" s="17" t="inlineStr">
        <is>
          <t>Team Kiesel</t>
        </is>
      </c>
      <c r="G6" s="19" t="inlineStr">
        <is>
          <t>Abgeschlossen</t>
        </is>
      </c>
      <c r="H6" s="20" t="n">
        <v>24</v>
      </c>
      <c r="I6" s="20" t="n">
        <v>22.75</v>
      </c>
      <c r="J6" s="20" t="n">
        <v>9</v>
      </c>
      <c r="K6" s="20" t="n">
        <v>8.5</v>
      </c>
      <c r="L6" s="19" t="inlineStr">
        <is>
          <t>l</t>
        </is>
      </c>
      <c r="M6" s="21" t="n">
        <v>31</v>
      </c>
      <c r="N6" s="21" t="n">
        <v>31</v>
      </c>
      <c r="O6" s="21" t="n">
        <v>3.8</v>
      </c>
      <c r="P6" s="21" t="n">
        <v>3.9</v>
      </c>
      <c r="Q6" s="11">
        <f>IF($A6="","",IF(OR($H6="",$M6="",$J6="",$O6=""),"",ROUND($H6*$M6+$J6*$O6,2)))</f>
        <v/>
      </c>
      <c r="R6" s="11">
        <f>IF($A6="","",IF(OR($I6="",$N6="",$K6="",$P6=""),"",ROUND($I6*$N6+$K6*$P6,2)))</f>
        <v/>
      </c>
      <c r="S6" s="7">
        <f>IF(OR($A6="",$H6="",$I6=""),"",ROUND($I6-$H6,2))</f>
        <v/>
      </c>
      <c r="T6" s="11">
        <f>IF(OR($A6="",$Q6="",$R6=""),"",ROUND($R6-$Q6,2))</f>
        <v/>
      </c>
      <c r="U6" s="12">
        <f>IF(OR($A6="",$Q6="",$R6=""),"",IFERROR(($R6-$Q6)/$Q6,""))</f>
        <v/>
      </c>
      <c r="V6" s="24">
        <f>IF($A6="","",IF($G6="Storniert","Nicht werten",IF(AND($G6&lt;&gt;"Abgeschlossen",$G6&lt;&gt;"Prüfung offen"),"Status prüfen",IF(OR($Q6="",$R6="",$U6=""),"Eingaben prüfen",IF($B$3="","Grenzwert prüfen",IF(OR($G6="Prüfung offen",ABS($U6)&gt;$B$3),"Manuell prüfen","Im Rahmen"))))))</f>
        <v/>
      </c>
    </row>
    <row r="7" ht="21" customHeight="1">
      <c r="A7" s="17" t="inlineStr">
        <is>
          <t>NK-2026-003</t>
        </is>
      </c>
      <c r="B7" s="27" t="n">
        <v>46256</v>
      </c>
      <c r="C7" s="17" t="inlineStr">
        <is>
          <t>Fiktivhalle Wacholder</t>
        </is>
      </c>
      <c r="D7" s="17" t="inlineStr">
        <is>
          <t>Verkehrsflächen</t>
        </is>
      </c>
      <c r="E7" s="17" t="inlineStr">
        <is>
          <t>Täglich</t>
        </is>
      </c>
      <c r="F7" s="17" t="inlineStr">
        <is>
          <t>Team Moosblatt</t>
        </is>
      </c>
      <c r="G7" s="19" t="inlineStr">
        <is>
          <t>Prüfung offen</t>
        </is>
      </c>
      <c r="H7" s="20" t="n">
        <v>12</v>
      </c>
      <c r="I7" s="20" t="n">
        <v>14.5</v>
      </c>
      <c r="J7" s="20" t="n">
        <v>4</v>
      </c>
      <c r="K7" s="20" t="n">
        <v>5</v>
      </c>
      <c r="L7" s="19" t="inlineStr">
        <is>
          <t>l</t>
        </is>
      </c>
      <c r="M7" s="21" t="n">
        <v>32</v>
      </c>
      <c r="N7" s="21" t="n">
        <v>33</v>
      </c>
      <c r="O7" s="21" t="n">
        <v>5</v>
      </c>
      <c r="P7" s="21" t="n">
        <v>5.2</v>
      </c>
      <c r="Q7" s="10">
        <f>IF($A7="","",IF(OR($H7="",$M7="",$J7="",$O7=""),"",ROUND($H7*$M7+$J7*$O7,2)))</f>
        <v/>
      </c>
      <c r="R7" s="10">
        <f>IF($A7="","",IF(OR($I7="",$N7="",$K7="",$P7=""),"",ROUND($I7*$N7+$K7*$P7,2)))</f>
        <v/>
      </c>
      <c r="S7" s="9">
        <f>IF(OR($A7="",$H7="",$I7=""),"",ROUND($I7-$H7,2))</f>
        <v/>
      </c>
      <c r="T7" s="10">
        <f>IF(OR($A7="",$Q7="",$R7=""),"",ROUND($R7-$Q7,2))</f>
        <v/>
      </c>
      <c r="U7" s="22">
        <f>IF(OR($A7="",$Q7="",$R7=""),"",IFERROR(($R7-$Q7)/$Q7,""))</f>
        <v/>
      </c>
      <c r="V7" s="23">
        <f>IF($A7="","",IF($G7="Storniert","Nicht werten",IF(AND($G7&lt;&gt;"Abgeschlossen",$G7&lt;&gt;"Prüfung offen"),"Status prüfen",IF(OR($Q7="",$R7="",$U7=""),"Eingaben prüfen",IF($B$3="","Grenzwert prüfen",IF(OR($G7="Prüfung offen",ABS($U7)&gt;$B$3),"Manuell prüfen","Im Rahmen"))))))</f>
        <v/>
      </c>
    </row>
    <row r="8" ht="21" customHeight="1">
      <c r="A8" s="17" t="inlineStr">
        <is>
          <t>NK-2026-004</t>
        </is>
      </c>
      <c r="B8" s="27" t="n">
        <v>46250</v>
      </c>
      <c r="C8" s="17" t="inlineStr">
        <is>
          <t>Fiktivhaus Lindensteg</t>
        </is>
      </c>
      <c r="D8" s="17" t="inlineStr">
        <is>
          <t>Glasflächen</t>
        </is>
      </c>
      <c r="E8" s="17" t="inlineStr">
        <is>
          <t>Vierteljährlich</t>
        </is>
      </c>
      <c r="F8" s="17" t="inlineStr">
        <is>
          <t>Team Quellstein</t>
        </is>
      </c>
      <c r="G8" s="19" t="inlineStr">
        <is>
          <t>Abgeschlossen</t>
        </is>
      </c>
      <c r="H8" s="20" t="n">
        <v>16</v>
      </c>
      <c r="I8" s="20" t="n">
        <v>16.25</v>
      </c>
      <c r="J8" s="20" t="n">
        <v>3</v>
      </c>
      <c r="K8" s="20" t="n">
        <v>3.2</v>
      </c>
      <c r="L8" s="19" t="inlineStr">
        <is>
          <t>l</t>
        </is>
      </c>
      <c r="M8" s="21" t="n">
        <v>33</v>
      </c>
      <c r="N8" s="21" t="n">
        <v>33</v>
      </c>
      <c r="O8" s="21" t="n">
        <v>6.5</v>
      </c>
      <c r="P8" s="21" t="n">
        <v>6.5</v>
      </c>
      <c r="Q8" s="11">
        <f>IF($A8="","",IF(OR($H8="",$M8="",$J8="",$O8=""),"",ROUND($H8*$M8+$J8*$O8,2)))</f>
        <v/>
      </c>
      <c r="R8" s="11">
        <f>IF($A8="","",IF(OR($I8="",$N8="",$K8="",$P8=""),"",ROUND($I8*$N8+$K8*$P8,2)))</f>
        <v/>
      </c>
      <c r="S8" s="7">
        <f>IF(OR($A8="",$H8="",$I8=""),"",ROUND($I8-$H8,2))</f>
        <v/>
      </c>
      <c r="T8" s="11">
        <f>IF(OR($A8="",$Q8="",$R8=""),"",ROUND($R8-$Q8,2))</f>
        <v/>
      </c>
      <c r="U8" s="12">
        <f>IF(OR($A8="",$Q8="",$R8=""),"",IFERROR(($R8-$Q8)/$Q8,""))</f>
        <v/>
      </c>
      <c r="V8" s="24">
        <f>IF($A8="","",IF($G8="Storniert","Nicht werten",IF(AND($G8&lt;&gt;"Abgeschlossen",$G8&lt;&gt;"Prüfung offen"),"Status prüfen",IF(OR($Q8="",$R8="",$U8=""),"Eingaben prüfen",IF($B$3="","Grenzwert prüfen",IF(OR($G8="Prüfung offen",ABS($U8)&gt;$B$3),"Manuell prüfen","Im Rahmen"))))))</f>
        <v/>
      </c>
    </row>
    <row r="9" ht="21" customHeight="1">
      <c r="A9" s="17" t="inlineStr">
        <is>
          <t>NK-2026-005</t>
        </is>
      </c>
      <c r="B9" s="27" t="n">
        <v>46245</v>
      </c>
      <c r="C9" s="17" t="inlineStr">
        <is>
          <t>Fiktivzentrum Sonnenwinkel</t>
        </is>
      </c>
      <c r="D9" s="17" t="inlineStr">
        <is>
          <t>Treppenhaus</t>
        </is>
      </c>
      <c r="E9" s="17" t="inlineStr">
        <is>
          <t>2× wöchentlich</t>
        </is>
      </c>
      <c r="F9" s="17" t="inlineStr">
        <is>
          <t>Team Grünfarn</t>
        </is>
      </c>
      <c r="G9" s="19" t="inlineStr">
        <is>
          <t>Storniert</t>
        </is>
      </c>
      <c r="H9" s="20" t="n">
        <v>10</v>
      </c>
      <c r="I9" s="20" t="n">
        <v>0</v>
      </c>
      <c r="J9" s="20" t="n">
        <v>2</v>
      </c>
      <c r="K9" s="20" t="n">
        <v>0</v>
      </c>
      <c r="L9" s="19" t="inlineStr">
        <is>
          <t>l</t>
        </is>
      </c>
      <c r="M9" s="21" t="n">
        <v>31.5</v>
      </c>
      <c r="N9" s="21" t="n">
        <v>31.5</v>
      </c>
      <c r="O9" s="21" t="n">
        <v>4</v>
      </c>
      <c r="P9" s="21" t="n">
        <v>4</v>
      </c>
      <c r="Q9" s="10">
        <f>IF($A9="","",IF(OR($H9="",$M9="",$J9="",$O9=""),"",ROUND($H9*$M9+$J9*$O9,2)))</f>
        <v/>
      </c>
      <c r="R9" s="10">
        <f>IF($A9="","",IF(OR($I9="",$N9="",$K9="",$P9=""),"",ROUND($I9*$N9+$K9*$P9,2)))</f>
        <v/>
      </c>
      <c r="S9" s="9">
        <f>IF(OR($A9="",$H9="",$I9=""),"",ROUND($I9-$H9,2))</f>
        <v/>
      </c>
      <c r="T9" s="10">
        <f>IF(OR($A9="",$Q9="",$R9=""),"",ROUND($R9-$Q9,2))</f>
        <v/>
      </c>
      <c r="U9" s="22">
        <f>IF(OR($A9="",$Q9="",$R9=""),"",IFERROR(($R9-$Q9)/$Q9,""))</f>
        <v/>
      </c>
      <c r="V9" s="23">
        <f>IF($A9="","",IF($G9="Storniert","Nicht werten",IF(AND($G9&lt;&gt;"Abgeschlossen",$G9&lt;&gt;"Prüfung offen"),"Status prüfen",IF(OR($Q9="",$R9="",$U9=""),"Eingaben prüfen",IF($B$3="","Grenzwert prüfen",IF(OR($G9="Prüfung offen",ABS($U9)&gt;$B$3),"Manuell prüfen","Im Rahmen"))))))</f>
        <v/>
      </c>
    </row>
    <row r="10" ht="21" customHeight="1">
      <c r="A10" s="17" t="inlineStr">
        <is>
          <t>NK-2026-006</t>
        </is>
      </c>
      <c r="B10" s="27" t="n">
        <v>46239</v>
      </c>
      <c r="C10" s="17" t="inlineStr">
        <is>
          <t>Fiktivlager Birkenrain</t>
        </is>
      </c>
      <c r="D10" s="17" t="inlineStr">
        <is>
          <t>Lagerboden</t>
        </is>
      </c>
      <c r="E10" s="17" t="inlineStr">
        <is>
          <t>Monatlich</t>
        </is>
      </c>
      <c r="F10" s="17" t="inlineStr">
        <is>
          <t>Team Kiesel</t>
        </is>
      </c>
      <c r="G10" s="19" t="inlineStr">
        <is>
          <t>Abgeschlossen</t>
        </is>
      </c>
      <c r="H10" s="20" t="n">
        <v>20</v>
      </c>
      <c r="I10" s="20" t="n">
        <v>17</v>
      </c>
      <c r="J10" s="20" t="n">
        <v>8</v>
      </c>
      <c r="K10" s="20" t="n">
        <v>7</v>
      </c>
      <c r="L10" s="19" t="inlineStr">
        <is>
          <t>kg</t>
        </is>
      </c>
      <c r="M10" s="21" t="n">
        <v>30.5</v>
      </c>
      <c r="N10" s="21" t="n">
        <v>31</v>
      </c>
      <c r="O10" s="21" t="n">
        <v>4</v>
      </c>
      <c r="P10" s="21" t="n">
        <v>4.1</v>
      </c>
      <c r="Q10" s="11">
        <f>IF($A10="","",IF(OR($H10="",$M10="",$J10="",$O10=""),"",ROUND($H10*$M10+$J10*$O10,2)))</f>
        <v/>
      </c>
      <c r="R10" s="11">
        <f>IF($A10="","",IF(OR($I10="",$N10="",$K10="",$P10=""),"",ROUND($I10*$N10+$K10*$P10,2)))</f>
        <v/>
      </c>
      <c r="S10" s="7">
        <f>IF(OR($A10="",$H10="",$I10=""),"",ROUND($I10-$H10,2))</f>
        <v/>
      </c>
      <c r="T10" s="11">
        <f>IF(OR($A10="",$Q10="",$R10=""),"",ROUND($R10-$Q10,2))</f>
        <v/>
      </c>
      <c r="U10" s="12">
        <f>IF(OR($A10="",$Q10="",$R10=""),"",IFERROR(($R10-$Q10)/$Q10,""))</f>
        <v/>
      </c>
      <c r="V10" s="24">
        <f>IF($A10="","",IF($G10="Storniert","Nicht werten",IF(AND($G10&lt;&gt;"Abgeschlossen",$G10&lt;&gt;"Prüfung offen"),"Status prüfen",IF(OR($Q10="",$R10="",$U10=""),"Eingaben prüfen",IF($B$3="","Grenzwert prüfen",IF(OR($G10="Prüfung offen",ABS($U10)&gt;$B$3),"Manuell prüfen","Im Rahmen"))))))</f>
        <v/>
      </c>
    </row>
    <row r="11" ht="21" customHeight="1">
      <c r="A11" s="17" t="inlineStr">
        <is>
          <t>NK-2026-007</t>
        </is>
      </c>
      <c r="B11" s="27" t="n">
        <v>46233</v>
      </c>
      <c r="C11" s="17" t="inlineStr">
        <is>
          <t>Fiktivforum Silberblatt</t>
        </is>
      </c>
      <c r="D11" s="17" t="inlineStr">
        <is>
          <t>Küchenbereich</t>
        </is>
      </c>
      <c r="E11" s="17" t="inlineStr">
        <is>
          <t>Täglich</t>
        </is>
      </c>
      <c r="F11" s="17" t="inlineStr">
        <is>
          <t>Team Moosblatt</t>
        </is>
      </c>
      <c r="G11" s="19" t="inlineStr">
        <is>
          <t>Abgeschlossen</t>
        </is>
      </c>
      <c r="H11" s="20" t="n">
        <v>14</v>
      </c>
      <c r="I11" s="20" t="n">
        <v>14.25</v>
      </c>
      <c r="J11" s="20" t="n">
        <v>5</v>
      </c>
      <c r="K11" s="20" t="n">
        <v>5</v>
      </c>
      <c r="L11" s="19" t="inlineStr">
        <is>
          <t>l</t>
        </is>
      </c>
      <c r="M11" s="21" t="n">
        <v>32.5</v>
      </c>
      <c r="N11" s="21" t="n">
        <v>32.5</v>
      </c>
      <c r="O11" s="21" t="n">
        <v>4.5</v>
      </c>
      <c r="P11" s="21" t="n">
        <v>4.6</v>
      </c>
      <c r="Q11" s="10">
        <f>IF($A11="","",IF(OR($H11="",$M11="",$J11="",$O11=""),"",ROUND($H11*$M11+$J11*$O11,2)))</f>
        <v/>
      </c>
      <c r="R11" s="10">
        <f>IF($A11="","",IF(OR($I11="",$N11="",$K11="",$P11=""),"",ROUND($I11*$N11+$K11*$P11,2)))</f>
        <v/>
      </c>
      <c r="S11" s="9">
        <f>IF(OR($A11="",$H11="",$I11=""),"",ROUND($I11-$H11,2))</f>
        <v/>
      </c>
      <c r="T11" s="10">
        <f>IF(OR($A11="",$Q11="",$R11=""),"",ROUND($R11-$Q11,2))</f>
        <v/>
      </c>
      <c r="U11" s="22">
        <f>IF(OR($A11="",$Q11="",$R11=""),"",IFERROR(($R11-$Q11)/$Q11,""))</f>
        <v/>
      </c>
      <c r="V11" s="23">
        <f>IF($A11="","",IF($G11="Storniert","Nicht werten",IF(AND($G11&lt;&gt;"Abgeschlossen",$G11&lt;&gt;"Prüfung offen"),"Status prüfen",IF(OR($Q11="",$R11="",$U11=""),"Eingaben prüfen",IF($B$3="","Grenzwert prüfen",IF(OR($G11="Prüfung offen",ABS($U11)&gt;$B$3),"Manuell prüfen","Im Rahmen"))))))</f>
        <v/>
      </c>
    </row>
    <row r="12" ht="21" customHeight="1">
      <c r="A12" s="17" t="inlineStr">
        <is>
          <t>NK-2026-008</t>
        </is>
      </c>
      <c r="B12" s="27" t="n">
        <v>46226</v>
      </c>
      <c r="C12" s="17" t="inlineStr">
        <is>
          <t>Fiktivpark Tannenbogen</t>
        </is>
      </c>
      <c r="D12" s="17" t="inlineStr">
        <is>
          <t>Besprechungsräume</t>
        </is>
      </c>
      <c r="E12" s="17" t="inlineStr">
        <is>
          <t>Wöchentlich</t>
        </is>
      </c>
      <c r="F12" s="17" t="inlineStr">
        <is>
          <t>Team Quellstein</t>
        </is>
      </c>
      <c r="G12" s="19" t="inlineStr">
        <is>
          <t>Abgeschlossen</t>
        </is>
      </c>
      <c r="H12" s="20" t="n">
        <v>26</v>
      </c>
      <c r="I12" s="20" t="n">
        <v>29.5</v>
      </c>
      <c r="J12" s="20" t="n">
        <v>10</v>
      </c>
      <c r="K12" s="20" t="n">
        <v>12</v>
      </c>
      <c r="L12" s="19" t="inlineStr">
        <is>
          <t>l</t>
        </is>
      </c>
      <c r="M12" s="21" t="n">
        <v>31</v>
      </c>
      <c r="N12" s="21" t="n">
        <v>32</v>
      </c>
      <c r="O12" s="21" t="n">
        <v>3.5</v>
      </c>
      <c r="P12" s="21" t="n">
        <v>3.8</v>
      </c>
      <c r="Q12" s="11">
        <f>IF($A12="","",IF(OR($H12="",$M12="",$J12="",$O12=""),"",ROUND($H12*$M12+$J12*$O12,2)))</f>
        <v/>
      </c>
      <c r="R12" s="11">
        <f>IF($A12="","",IF(OR($I12="",$N12="",$K12="",$P12=""),"",ROUND($I12*$N12+$K12*$P12,2)))</f>
        <v/>
      </c>
      <c r="S12" s="7">
        <f>IF(OR($A12="",$H12="",$I12=""),"",ROUND($I12-$H12,2))</f>
        <v/>
      </c>
      <c r="T12" s="11">
        <f>IF(OR($A12="",$Q12="",$R12=""),"",ROUND($R12-$Q12,2))</f>
        <v/>
      </c>
      <c r="U12" s="12">
        <f>IF(OR($A12="",$Q12="",$R12=""),"",IFERROR(($R12-$Q12)/$Q12,""))</f>
        <v/>
      </c>
      <c r="V12" s="24">
        <f>IF($A12="","",IF($G12="Storniert","Nicht werten",IF(AND($G12&lt;&gt;"Abgeschlossen",$G12&lt;&gt;"Prüfung offen"),"Status prüfen",IF(OR($Q12="",$R12="",$U12=""),"Eingaben prüfen",IF($B$3="","Grenzwert prüfen",IF(OR($G12="Prüfung offen",ABS($U12)&gt;$B$3),"Manuell prüfen","Im Rahmen"))))))</f>
        <v/>
      </c>
    </row>
    <row r="13" ht="21" customHeight="1">
      <c r="A13" s="17" t="inlineStr">
        <is>
          <t>NK-2026-009</t>
        </is>
      </c>
      <c r="B13" s="27" t="n">
        <v>46219</v>
      </c>
      <c r="C13" s="17" t="inlineStr">
        <is>
          <t>Fiktivwerk Erlenblick</t>
        </is>
      </c>
      <c r="D13" s="17" t="inlineStr">
        <is>
          <t>Eingangsbereich</t>
        </is>
      </c>
      <c r="E13" s="17" t="inlineStr">
        <is>
          <t>Täglich</t>
        </is>
      </c>
      <c r="F13" s="17" t="inlineStr">
        <is>
          <t>Team Grünfarn</t>
        </is>
      </c>
      <c r="G13" s="19" t="inlineStr">
        <is>
          <t>Abgeschlossen</t>
        </is>
      </c>
      <c r="H13" s="20" t="n">
        <v>9</v>
      </c>
      <c r="I13" s="20" t="n">
        <v>9</v>
      </c>
      <c r="J13" s="20" t="n">
        <v>2</v>
      </c>
      <c r="K13" s="20" t="n">
        <v>2</v>
      </c>
      <c r="L13" s="19" t="inlineStr">
        <is>
          <t>l</t>
        </is>
      </c>
      <c r="M13" s="21" t="n">
        <v>34</v>
      </c>
      <c r="N13" s="21" t="n">
        <v>34</v>
      </c>
      <c r="O13" s="21" t="n">
        <v>7</v>
      </c>
      <c r="P13" s="21" t="n">
        <v>7</v>
      </c>
      <c r="Q13" s="10">
        <f>IF($A13="","",IF(OR($H13="",$M13="",$J13="",$O13=""),"",ROUND($H13*$M13+$J13*$O13,2)))</f>
        <v/>
      </c>
      <c r="R13" s="10">
        <f>IF($A13="","",IF(OR($I13="",$N13="",$K13="",$P13=""),"",ROUND($I13*$N13+$K13*$P13,2)))</f>
        <v/>
      </c>
      <c r="S13" s="9">
        <f>IF(OR($A13="",$H13="",$I13=""),"",ROUND($I13-$H13,2))</f>
        <v/>
      </c>
      <c r="T13" s="10">
        <f>IF(OR($A13="",$Q13="",$R13=""),"",ROUND($R13-$Q13,2))</f>
        <v/>
      </c>
      <c r="U13" s="22">
        <f>IF(OR($A13="",$Q13="",$R13=""),"",IFERROR(($R13-$Q13)/$Q13,""))</f>
        <v/>
      </c>
      <c r="V13" s="23">
        <f>IF($A13="","",IF($G13="Storniert","Nicht werten",IF(AND($G13&lt;&gt;"Abgeschlossen",$G13&lt;&gt;"Prüfung offen"),"Status prüfen",IF(OR($Q13="",$R13="",$U13=""),"Eingaben prüfen",IF($B$3="","Grenzwert prüfen",IF(OR($G13="Prüfung offen",ABS($U13)&gt;$B$3),"Manuell prüfen","Im Rahmen"))))))</f>
        <v/>
      </c>
    </row>
    <row r="14" ht="21" customHeight="1">
      <c r="A14" s="17" t="inlineStr">
        <is>
          <t>NK-2026-010</t>
        </is>
      </c>
      <c r="B14" s="27" t="n">
        <v>46211</v>
      </c>
      <c r="C14" s="17" t="inlineStr">
        <is>
          <t>Fiktivkontor Nebelheide</t>
        </is>
      </c>
      <c r="D14" s="17" t="inlineStr">
        <is>
          <t>Außenflächen</t>
        </is>
      </c>
      <c r="E14" s="17" t="inlineStr">
        <is>
          <t>Monatlich</t>
        </is>
      </c>
      <c r="F14" s="17" t="inlineStr">
        <is>
          <t>Team Kiesel</t>
        </is>
      </c>
      <c r="G14" s="19" t="inlineStr">
        <is>
          <t>Abgeschlossen</t>
        </is>
      </c>
      <c r="H14" s="20" t="n">
        <v>15</v>
      </c>
      <c r="I14" s="20" t="n">
        <v>15.75</v>
      </c>
      <c r="J14" s="20" t="n">
        <v>5</v>
      </c>
      <c r="K14" s="20" t="n">
        <v>5.5</v>
      </c>
      <c r="L14" s="19" t="inlineStr">
        <is>
          <t>kg</t>
        </is>
      </c>
      <c r="M14" s="21" t="n">
        <v>31.5</v>
      </c>
      <c r="N14" s="21" t="n">
        <v>31.5</v>
      </c>
      <c r="O14" s="21" t="n">
        <v>4</v>
      </c>
      <c r="P14" s="21" t="n">
        <v>4.2</v>
      </c>
      <c r="Q14" s="11">
        <f>IF($A14="","",IF(OR($H14="",$M14="",$J14="",$O14=""),"",ROUND($H14*$M14+$J14*$O14,2)))</f>
        <v/>
      </c>
      <c r="R14" s="11">
        <f>IF($A14="","",IF(OR($I14="",$N14="",$K14="",$P14=""),"",ROUND($I14*$N14+$K14*$P14,2)))</f>
        <v/>
      </c>
      <c r="S14" s="7">
        <f>IF(OR($A14="",$H14="",$I14=""),"",ROUND($I14-$H14,2))</f>
        <v/>
      </c>
      <c r="T14" s="11">
        <f>IF(OR($A14="",$Q14="",$R14=""),"",ROUND($R14-$Q14,2))</f>
        <v/>
      </c>
      <c r="U14" s="12">
        <f>IF(OR($A14="",$Q14="",$R14=""),"",IFERROR(($R14-$Q14)/$Q14,""))</f>
        <v/>
      </c>
      <c r="V14" s="24">
        <f>IF($A14="","",IF($G14="Storniert","Nicht werten",IF(AND($G14&lt;&gt;"Abgeschlossen",$G14&lt;&gt;"Prüfung offen"),"Status prüfen",IF(OR($Q14="",$R14="",$U14=""),"Eingaben prüfen",IF($B$3="","Grenzwert prüfen",IF(OR($G14="Prüfung offen",ABS($U14)&gt;$B$3),"Manuell prüfen","Im Rahmen"))))))</f>
        <v/>
      </c>
    </row>
    <row r="15" ht="21" customHeight="1">
      <c r="A15" s="17" t="n"/>
      <c r="B15" s="27" t="n"/>
      <c r="C15" s="17" t="n"/>
      <c r="D15" s="17" t="n"/>
      <c r="E15" s="17" t="n"/>
      <c r="F15" s="17" t="n"/>
      <c r="G15" s="19" t="n"/>
      <c r="H15" s="20" t="n"/>
      <c r="I15" s="20" t="n"/>
      <c r="J15" s="20" t="n"/>
      <c r="K15" s="20" t="n"/>
      <c r="L15" s="19" t="n"/>
      <c r="M15" s="21" t="n"/>
      <c r="N15" s="21" t="n"/>
      <c r="O15" s="21" t="n"/>
      <c r="P15" s="21" t="n"/>
      <c r="Q15" s="10">
        <f>IF($A15="","",IF(OR($H15="",$M15="",$J15="",$O15=""),"",ROUND($H15*$M15+$J15*$O15,2)))</f>
        <v/>
      </c>
      <c r="R15" s="10">
        <f>IF($A15="","",IF(OR($I15="",$N15="",$K15="",$P15=""),"",ROUND($I15*$N15+$K15*$P15,2)))</f>
        <v/>
      </c>
      <c r="S15" s="9">
        <f>IF(OR($A15="",$H15="",$I15=""),"",ROUND($I15-$H15,2))</f>
        <v/>
      </c>
      <c r="T15" s="10">
        <f>IF(OR($A15="",$Q15="",$R15=""),"",ROUND($R15-$Q15,2))</f>
        <v/>
      </c>
      <c r="U15" s="22">
        <f>IF(OR($A15="",$Q15="",$R15=""),"",IFERROR(($R15-$Q15)/$Q15,""))</f>
        <v/>
      </c>
      <c r="V15" s="23">
        <f>IF($A15="","",IF($G15="Storniert","Nicht werten",IF(AND($G15&lt;&gt;"Abgeschlossen",$G15&lt;&gt;"Prüfung offen"),"Status prüfen",IF(OR($Q15="",$R15="",$U15=""),"Eingaben prüfen",IF($B$3="","Grenzwert prüfen",IF(OR($G15="Prüfung offen",ABS($U15)&gt;$B$3),"Manuell prüfen","Im Rahmen"))))))</f>
        <v/>
      </c>
    </row>
    <row r="16" ht="21" customHeight="1">
      <c r="A16" s="17" t="n"/>
      <c r="B16" s="27" t="n"/>
      <c r="C16" s="17" t="n"/>
      <c r="D16" s="17" t="n"/>
      <c r="E16" s="17" t="n"/>
      <c r="F16" s="17" t="n"/>
      <c r="G16" s="19" t="n"/>
      <c r="H16" s="20" t="n"/>
      <c r="I16" s="20" t="n"/>
      <c r="J16" s="20" t="n"/>
      <c r="K16" s="20" t="n"/>
      <c r="L16" s="19" t="n"/>
      <c r="M16" s="21" t="n"/>
      <c r="N16" s="21" t="n"/>
      <c r="O16" s="21" t="n"/>
      <c r="P16" s="21" t="n"/>
      <c r="Q16" s="11">
        <f>IF($A16="","",IF(OR($H16="",$M16="",$J16="",$O16=""),"",ROUND($H16*$M16+$J16*$O16,2)))</f>
        <v/>
      </c>
      <c r="R16" s="11">
        <f>IF($A16="","",IF(OR($I16="",$N16="",$K16="",$P16=""),"",ROUND($I16*$N16+$K16*$P16,2)))</f>
        <v/>
      </c>
      <c r="S16" s="7">
        <f>IF(OR($A16="",$H16="",$I16=""),"",ROUND($I16-$H16,2))</f>
        <v/>
      </c>
      <c r="T16" s="11">
        <f>IF(OR($A16="",$Q16="",$R16=""),"",ROUND($R16-$Q16,2))</f>
        <v/>
      </c>
      <c r="U16" s="12">
        <f>IF(OR($A16="",$Q16="",$R16=""),"",IFERROR(($R16-$Q16)/$Q16,""))</f>
        <v/>
      </c>
      <c r="V16" s="24">
        <f>IF($A16="","",IF($G16="Storniert","Nicht werten",IF(AND($G16&lt;&gt;"Abgeschlossen",$G16&lt;&gt;"Prüfung offen"),"Status prüfen",IF(OR($Q16="",$R16="",$U16=""),"Eingaben prüfen",IF($B$3="","Grenzwert prüfen",IF(OR($G16="Prüfung offen",ABS($U16)&gt;$B$3),"Manuell prüfen","Im Rahmen"))))))</f>
        <v/>
      </c>
    </row>
    <row r="17" ht="21" customHeight="1">
      <c r="A17" s="17" t="n"/>
      <c r="B17" s="27" t="n"/>
      <c r="C17" s="17" t="n"/>
      <c r="D17" s="17" t="n"/>
      <c r="E17" s="17" t="n"/>
      <c r="F17" s="17" t="n"/>
      <c r="G17" s="19" t="n"/>
      <c r="H17" s="20" t="n"/>
      <c r="I17" s="20" t="n"/>
      <c r="J17" s="20" t="n"/>
      <c r="K17" s="20" t="n"/>
      <c r="L17" s="19" t="n"/>
      <c r="M17" s="21" t="n"/>
      <c r="N17" s="21" t="n"/>
      <c r="O17" s="21" t="n"/>
      <c r="P17" s="21" t="n"/>
      <c r="Q17" s="10">
        <f>IF($A17="","",IF(OR($H17="",$M17="",$J17="",$O17=""),"",ROUND($H17*$M17+$J17*$O17,2)))</f>
        <v/>
      </c>
      <c r="R17" s="10">
        <f>IF($A17="","",IF(OR($I17="",$N17="",$K17="",$P17=""),"",ROUND($I17*$N17+$K17*$P17,2)))</f>
        <v/>
      </c>
      <c r="S17" s="9">
        <f>IF(OR($A17="",$H17="",$I17=""),"",ROUND($I17-$H17,2))</f>
        <v/>
      </c>
      <c r="T17" s="10">
        <f>IF(OR($A17="",$Q17="",$R17=""),"",ROUND($R17-$Q17,2))</f>
        <v/>
      </c>
      <c r="U17" s="22">
        <f>IF(OR($A17="",$Q17="",$R17=""),"",IFERROR(($R17-$Q17)/$Q17,""))</f>
        <v/>
      </c>
      <c r="V17" s="23">
        <f>IF($A17="","",IF($G17="Storniert","Nicht werten",IF(AND($G17&lt;&gt;"Abgeschlossen",$G17&lt;&gt;"Prüfung offen"),"Status prüfen",IF(OR($Q17="",$R17="",$U17=""),"Eingaben prüfen",IF($B$3="","Grenzwert prüfen",IF(OR($G17="Prüfung offen",ABS($U17)&gt;$B$3),"Manuell prüfen","Im Rahmen"))))))</f>
        <v/>
      </c>
    </row>
    <row r="18" ht="21" customHeight="1">
      <c r="A18" s="17" t="n"/>
      <c r="B18" s="27" t="n"/>
      <c r="C18" s="17" t="n"/>
      <c r="D18" s="17" t="n"/>
      <c r="E18" s="17" t="n"/>
      <c r="F18" s="17" t="n"/>
      <c r="G18" s="19" t="n"/>
      <c r="H18" s="20" t="n"/>
      <c r="I18" s="20" t="n"/>
      <c r="J18" s="20" t="n"/>
      <c r="K18" s="20" t="n"/>
      <c r="L18" s="19" t="n"/>
      <c r="M18" s="21" t="n"/>
      <c r="N18" s="21" t="n"/>
      <c r="O18" s="21" t="n"/>
      <c r="P18" s="21" t="n"/>
      <c r="Q18" s="11">
        <f>IF($A18="","",IF(OR($H18="",$M18="",$J18="",$O18=""),"",ROUND($H18*$M18+$J18*$O18,2)))</f>
        <v/>
      </c>
      <c r="R18" s="11">
        <f>IF($A18="","",IF(OR($I18="",$N18="",$K18="",$P18=""),"",ROUND($I18*$N18+$K18*$P18,2)))</f>
        <v/>
      </c>
      <c r="S18" s="7">
        <f>IF(OR($A18="",$H18="",$I18=""),"",ROUND($I18-$H18,2))</f>
        <v/>
      </c>
      <c r="T18" s="11">
        <f>IF(OR($A18="",$Q18="",$R18=""),"",ROUND($R18-$Q18,2))</f>
        <v/>
      </c>
      <c r="U18" s="12">
        <f>IF(OR($A18="",$Q18="",$R18=""),"",IFERROR(($R18-$Q18)/$Q18,""))</f>
        <v/>
      </c>
      <c r="V18" s="24">
        <f>IF($A18="","",IF($G18="Storniert","Nicht werten",IF(AND($G18&lt;&gt;"Abgeschlossen",$G18&lt;&gt;"Prüfung offen"),"Status prüfen",IF(OR($Q18="",$R18="",$U18=""),"Eingaben prüfen",IF($B$3="","Grenzwert prüfen",IF(OR($G18="Prüfung offen",ABS($U18)&gt;$B$3),"Manuell prüfen","Im Rahmen"))))))</f>
        <v/>
      </c>
    </row>
    <row r="19" ht="21" customHeight="1">
      <c r="A19" s="17" t="n"/>
      <c r="B19" s="27" t="n"/>
      <c r="C19" s="17" t="n"/>
      <c r="D19" s="17" t="n"/>
      <c r="E19" s="17" t="n"/>
      <c r="F19" s="17" t="n"/>
      <c r="G19" s="19" t="n"/>
      <c r="H19" s="20" t="n"/>
      <c r="I19" s="20" t="n"/>
      <c r="J19" s="20" t="n"/>
      <c r="K19" s="20" t="n"/>
      <c r="L19" s="19" t="n"/>
      <c r="M19" s="21" t="n"/>
      <c r="N19" s="21" t="n"/>
      <c r="O19" s="21" t="n"/>
      <c r="P19" s="21" t="n"/>
      <c r="Q19" s="10">
        <f>IF($A19="","",IF(OR($H19="",$M19="",$J19="",$O19=""),"",ROUND($H19*$M19+$J19*$O19,2)))</f>
        <v/>
      </c>
      <c r="R19" s="10">
        <f>IF($A19="","",IF(OR($I19="",$N19="",$K19="",$P19=""),"",ROUND($I19*$N19+$K19*$P19,2)))</f>
        <v/>
      </c>
      <c r="S19" s="9">
        <f>IF(OR($A19="",$H19="",$I19=""),"",ROUND($I19-$H19,2))</f>
        <v/>
      </c>
      <c r="T19" s="10">
        <f>IF(OR($A19="",$Q19="",$R19=""),"",ROUND($R19-$Q19,2))</f>
        <v/>
      </c>
      <c r="U19" s="22">
        <f>IF(OR($A19="",$Q19="",$R19=""),"",IFERROR(($R19-$Q19)/$Q19,""))</f>
        <v/>
      </c>
      <c r="V19" s="23">
        <f>IF($A19="","",IF($G19="Storniert","Nicht werten",IF(AND($G19&lt;&gt;"Abgeschlossen",$G19&lt;&gt;"Prüfung offen"),"Status prüfen",IF(OR($Q19="",$R19="",$U19=""),"Eingaben prüfen",IF($B$3="","Grenzwert prüfen",IF(OR($G19="Prüfung offen",ABS($U19)&gt;$B$3),"Manuell prüfen","Im Rahmen"))))))</f>
        <v/>
      </c>
    </row>
    <row r="20" ht="21" customHeight="1">
      <c r="A20" s="17" t="n"/>
      <c r="B20" s="27" t="n"/>
      <c r="C20" s="17" t="n"/>
      <c r="D20" s="17" t="n"/>
      <c r="E20" s="17" t="n"/>
      <c r="F20" s="17" t="n"/>
      <c r="G20" s="19" t="n"/>
      <c r="H20" s="20" t="n"/>
      <c r="I20" s="20" t="n"/>
      <c r="J20" s="20" t="n"/>
      <c r="K20" s="20" t="n"/>
      <c r="L20" s="19" t="n"/>
      <c r="M20" s="21" t="n"/>
      <c r="N20" s="21" t="n"/>
      <c r="O20" s="21" t="n"/>
      <c r="P20" s="21" t="n"/>
      <c r="Q20" s="11">
        <f>IF($A20="","",IF(OR($H20="",$M20="",$J20="",$O20=""),"",ROUND($H20*$M20+$J20*$O20,2)))</f>
        <v/>
      </c>
      <c r="R20" s="11">
        <f>IF($A20="","",IF(OR($I20="",$N20="",$K20="",$P20=""),"",ROUND($I20*$N20+$K20*$P20,2)))</f>
        <v/>
      </c>
      <c r="S20" s="7">
        <f>IF(OR($A20="",$H20="",$I20=""),"",ROUND($I20-$H20,2))</f>
        <v/>
      </c>
      <c r="T20" s="11">
        <f>IF(OR($A20="",$Q20="",$R20=""),"",ROUND($R20-$Q20,2))</f>
        <v/>
      </c>
      <c r="U20" s="12">
        <f>IF(OR($A20="",$Q20="",$R20=""),"",IFERROR(($R20-$Q20)/$Q20,""))</f>
        <v/>
      </c>
      <c r="V20" s="24">
        <f>IF($A20="","",IF($G20="Storniert","Nicht werten",IF(AND($G20&lt;&gt;"Abgeschlossen",$G20&lt;&gt;"Prüfung offen"),"Status prüfen",IF(OR($Q20="",$R20="",$U20=""),"Eingaben prüfen",IF($B$3="","Grenzwert prüfen",IF(OR($G20="Prüfung offen",ABS($U20)&gt;$B$3),"Manuell prüfen","Im Rahmen"))))))</f>
        <v/>
      </c>
    </row>
    <row r="21" ht="21" customHeight="1">
      <c r="A21" s="17" t="n"/>
      <c r="B21" s="27" t="n"/>
      <c r="C21" s="17" t="n"/>
      <c r="D21" s="17" t="n"/>
      <c r="E21" s="17" t="n"/>
      <c r="F21" s="17" t="n"/>
      <c r="G21" s="19" t="n"/>
      <c r="H21" s="20" t="n"/>
      <c r="I21" s="20" t="n"/>
      <c r="J21" s="20" t="n"/>
      <c r="K21" s="20" t="n"/>
      <c r="L21" s="19" t="n"/>
      <c r="M21" s="21" t="n"/>
      <c r="N21" s="21" t="n"/>
      <c r="O21" s="21" t="n"/>
      <c r="P21" s="21" t="n"/>
      <c r="Q21" s="10">
        <f>IF($A21="","",IF(OR($H21="",$M21="",$J21="",$O21=""),"",ROUND($H21*$M21+$J21*$O21,2)))</f>
        <v/>
      </c>
      <c r="R21" s="10">
        <f>IF($A21="","",IF(OR($I21="",$N21="",$K21="",$P21=""),"",ROUND($I21*$N21+$K21*$P21,2)))</f>
        <v/>
      </c>
      <c r="S21" s="9">
        <f>IF(OR($A21="",$H21="",$I21=""),"",ROUND($I21-$H21,2))</f>
        <v/>
      </c>
      <c r="T21" s="10">
        <f>IF(OR($A21="",$Q21="",$R21=""),"",ROUND($R21-$Q21,2))</f>
        <v/>
      </c>
      <c r="U21" s="22">
        <f>IF(OR($A21="",$Q21="",$R21=""),"",IFERROR(($R21-$Q21)/$Q21,""))</f>
        <v/>
      </c>
      <c r="V21" s="23">
        <f>IF($A21="","",IF($G21="Storniert","Nicht werten",IF(AND($G21&lt;&gt;"Abgeschlossen",$G21&lt;&gt;"Prüfung offen"),"Status prüfen",IF(OR($Q21="",$R21="",$U21=""),"Eingaben prüfen",IF($B$3="","Grenzwert prüfen",IF(OR($G21="Prüfung offen",ABS($U21)&gt;$B$3),"Manuell prüfen","Im Rahmen"))))))</f>
        <v/>
      </c>
    </row>
    <row r="22" ht="21" customHeight="1">
      <c r="A22" s="17" t="n"/>
      <c r="B22" s="27" t="n"/>
      <c r="C22" s="17" t="n"/>
      <c r="D22" s="17" t="n"/>
      <c r="E22" s="17" t="n"/>
      <c r="F22" s="17" t="n"/>
      <c r="G22" s="19" t="n"/>
      <c r="H22" s="20" t="n"/>
      <c r="I22" s="20" t="n"/>
      <c r="J22" s="20" t="n"/>
      <c r="K22" s="20" t="n"/>
      <c r="L22" s="19" t="n"/>
      <c r="M22" s="21" t="n"/>
      <c r="N22" s="21" t="n"/>
      <c r="O22" s="21" t="n"/>
      <c r="P22" s="21" t="n"/>
      <c r="Q22" s="11">
        <f>IF($A22="","",IF(OR($H22="",$M22="",$J22="",$O22=""),"",ROUND($H22*$M22+$J22*$O22,2)))</f>
        <v/>
      </c>
      <c r="R22" s="11">
        <f>IF($A22="","",IF(OR($I22="",$N22="",$K22="",$P22=""),"",ROUND($I22*$N22+$K22*$P22,2)))</f>
        <v/>
      </c>
      <c r="S22" s="7">
        <f>IF(OR($A22="",$H22="",$I22=""),"",ROUND($I22-$H22,2))</f>
        <v/>
      </c>
      <c r="T22" s="11">
        <f>IF(OR($A22="",$Q22="",$R22=""),"",ROUND($R22-$Q22,2))</f>
        <v/>
      </c>
      <c r="U22" s="12">
        <f>IF(OR($A22="",$Q22="",$R22=""),"",IFERROR(($R22-$Q22)/$Q22,""))</f>
        <v/>
      </c>
      <c r="V22" s="24">
        <f>IF($A22="","",IF($G22="Storniert","Nicht werten",IF(AND($G22&lt;&gt;"Abgeschlossen",$G22&lt;&gt;"Prüfung offen"),"Status prüfen",IF(OR($Q22="",$R22="",$U22=""),"Eingaben prüfen",IF($B$3="","Grenzwert prüfen",IF(OR($G22="Prüfung offen",ABS($U22)&gt;$B$3),"Manuell prüfen","Im Rahmen"))))))</f>
        <v/>
      </c>
    </row>
    <row r="23" ht="21" customHeight="1">
      <c r="A23" s="17" t="n"/>
      <c r="B23" s="27" t="n"/>
      <c r="C23" s="17" t="n"/>
      <c r="D23" s="17" t="n"/>
      <c r="E23" s="17" t="n"/>
      <c r="F23" s="17" t="n"/>
      <c r="G23" s="19" t="n"/>
      <c r="H23" s="20" t="n"/>
      <c r="I23" s="20" t="n"/>
      <c r="J23" s="20" t="n"/>
      <c r="K23" s="20" t="n"/>
      <c r="L23" s="19" t="n"/>
      <c r="M23" s="21" t="n"/>
      <c r="N23" s="21" t="n"/>
      <c r="O23" s="21" t="n"/>
      <c r="P23" s="21" t="n"/>
      <c r="Q23" s="10">
        <f>IF($A23="","",IF(OR($H23="",$M23="",$J23="",$O23=""),"",ROUND($H23*$M23+$J23*$O23,2)))</f>
        <v/>
      </c>
      <c r="R23" s="10">
        <f>IF($A23="","",IF(OR($I23="",$N23="",$K23="",$P23=""),"",ROUND($I23*$N23+$K23*$P23,2)))</f>
        <v/>
      </c>
      <c r="S23" s="9">
        <f>IF(OR($A23="",$H23="",$I23=""),"",ROUND($I23-$H23,2))</f>
        <v/>
      </c>
      <c r="T23" s="10">
        <f>IF(OR($A23="",$Q23="",$R23=""),"",ROUND($R23-$Q23,2))</f>
        <v/>
      </c>
      <c r="U23" s="22">
        <f>IF(OR($A23="",$Q23="",$R23=""),"",IFERROR(($R23-$Q23)/$Q23,""))</f>
        <v/>
      </c>
      <c r="V23" s="23">
        <f>IF($A23="","",IF($G23="Storniert","Nicht werten",IF(AND($G23&lt;&gt;"Abgeschlossen",$G23&lt;&gt;"Prüfung offen"),"Status prüfen",IF(OR($Q23="",$R23="",$U23=""),"Eingaben prüfen",IF($B$3="","Grenzwert prüfen",IF(OR($G23="Prüfung offen",ABS($U23)&gt;$B$3),"Manuell prüfen","Im Rahmen"))))))</f>
        <v/>
      </c>
    </row>
    <row r="24" ht="21" customHeight="1">
      <c r="A24" s="17" t="n"/>
      <c r="B24" s="27" t="n"/>
      <c r="C24" s="17" t="n"/>
      <c r="D24" s="17" t="n"/>
      <c r="E24" s="17" t="n"/>
      <c r="F24" s="17" t="n"/>
      <c r="G24" s="19" t="n"/>
      <c r="H24" s="20" t="n"/>
      <c r="I24" s="20" t="n"/>
      <c r="J24" s="20" t="n"/>
      <c r="K24" s="20" t="n"/>
      <c r="L24" s="19" t="n"/>
      <c r="M24" s="21" t="n"/>
      <c r="N24" s="21" t="n"/>
      <c r="O24" s="21" t="n"/>
      <c r="P24" s="21" t="n"/>
      <c r="Q24" s="11">
        <f>IF($A24="","",IF(OR($H24="",$M24="",$J24="",$O24=""),"",ROUND($H24*$M24+$J24*$O24,2)))</f>
        <v/>
      </c>
      <c r="R24" s="11">
        <f>IF($A24="","",IF(OR($I24="",$N24="",$K24="",$P24=""),"",ROUND($I24*$N24+$K24*$P24,2)))</f>
        <v/>
      </c>
      <c r="S24" s="7">
        <f>IF(OR($A24="",$H24="",$I24=""),"",ROUND($I24-$H24,2))</f>
        <v/>
      </c>
      <c r="T24" s="11">
        <f>IF(OR($A24="",$Q24="",$R24=""),"",ROUND($R24-$Q24,2))</f>
        <v/>
      </c>
      <c r="U24" s="12">
        <f>IF(OR($A24="",$Q24="",$R24=""),"",IFERROR(($R24-$Q24)/$Q24,""))</f>
        <v/>
      </c>
      <c r="V24" s="24">
        <f>IF($A24="","",IF($G24="Storniert","Nicht werten",IF(AND($G24&lt;&gt;"Abgeschlossen",$G24&lt;&gt;"Prüfung offen"),"Status prüfen",IF(OR($Q24="",$R24="",$U24=""),"Eingaben prüfen",IF($B$3="","Grenzwert prüfen",IF(OR($G24="Prüfung offen",ABS($U24)&gt;$B$3),"Manuell prüfen","Im Rahmen"))))))</f>
        <v/>
      </c>
    </row>
    <row r="25" ht="21" customHeight="1">
      <c r="A25" s="17" t="n"/>
      <c r="B25" s="27" t="n"/>
      <c r="C25" s="17" t="n"/>
      <c r="D25" s="17" t="n"/>
      <c r="E25" s="17" t="n"/>
      <c r="F25" s="17" t="n"/>
      <c r="G25" s="19" t="n"/>
      <c r="H25" s="20" t="n"/>
      <c r="I25" s="20" t="n"/>
      <c r="J25" s="20" t="n"/>
      <c r="K25" s="20" t="n"/>
      <c r="L25" s="19" t="n"/>
      <c r="M25" s="21" t="n"/>
      <c r="N25" s="21" t="n"/>
      <c r="O25" s="21" t="n"/>
      <c r="P25" s="21" t="n"/>
      <c r="Q25" s="10">
        <f>IF($A25="","",IF(OR($H25="",$M25="",$J25="",$O25=""),"",ROUND($H25*$M25+$J25*$O25,2)))</f>
        <v/>
      </c>
      <c r="R25" s="10">
        <f>IF($A25="","",IF(OR($I25="",$N25="",$K25="",$P25=""),"",ROUND($I25*$N25+$K25*$P25,2)))</f>
        <v/>
      </c>
      <c r="S25" s="9">
        <f>IF(OR($A25="",$H25="",$I25=""),"",ROUND($I25-$H25,2))</f>
        <v/>
      </c>
      <c r="T25" s="10">
        <f>IF(OR($A25="",$Q25="",$R25=""),"",ROUND($R25-$Q25,2))</f>
        <v/>
      </c>
      <c r="U25" s="22">
        <f>IF(OR($A25="",$Q25="",$R25=""),"",IFERROR(($R25-$Q25)/$Q25,""))</f>
        <v/>
      </c>
      <c r="V25" s="23">
        <f>IF($A25="","",IF($G25="Storniert","Nicht werten",IF(AND($G25&lt;&gt;"Abgeschlossen",$G25&lt;&gt;"Prüfung offen"),"Status prüfen",IF(OR($Q25="",$R25="",$U25=""),"Eingaben prüfen",IF($B$3="","Grenzwert prüfen",IF(OR($G25="Prüfung offen",ABS($U25)&gt;$B$3),"Manuell prüfen","Im Rahmen"))))))</f>
        <v/>
      </c>
    </row>
    <row r="26" ht="21" customHeight="1">
      <c r="A26" s="17" t="n"/>
      <c r="B26" s="27" t="n"/>
      <c r="C26" s="17" t="n"/>
      <c r="D26" s="17" t="n"/>
      <c r="E26" s="17" t="n"/>
      <c r="F26" s="17" t="n"/>
      <c r="G26" s="19" t="n"/>
      <c r="H26" s="20" t="n"/>
      <c r="I26" s="20" t="n"/>
      <c r="J26" s="20" t="n"/>
      <c r="K26" s="20" t="n"/>
      <c r="L26" s="19" t="n"/>
      <c r="M26" s="21" t="n"/>
      <c r="N26" s="21" t="n"/>
      <c r="O26" s="21" t="n"/>
      <c r="P26" s="21" t="n"/>
      <c r="Q26" s="11">
        <f>IF($A26="","",IF(OR($H26="",$M26="",$J26="",$O26=""),"",ROUND($H26*$M26+$J26*$O26,2)))</f>
        <v/>
      </c>
      <c r="R26" s="11">
        <f>IF($A26="","",IF(OR($I26="",$N26="",$K26="",$P26=""),"",ROUND($I26*$N26+$K26*$P26,2)))</f>
        <v/>
      </c>
      <c r="S26" s="7">
        <f>IF(OR($A26="",$H26="",$I26=""),"",ROUND($I26-$H26,2))</f>
        <v/>
      </c>
      <c r="T26" s="11">
        <f>IF(OR($A26="",$Q26="",$R26=""),"",ROUND($R26-$Q26,2))</f>
        <v/>
      </c>
      <c r="U26" s="12">
        <f>IF(OR($A26="",$Q26="",$R26=""),"",IFERROR(($R26-$Q26)/$Q26,""))</f>
        <v/>
      </c>
      <c r="V26" s="24">
        <f>IF($A26="","",IF($G26="Storniert","Nicht werten",IF(AND($G26&lt;&gt;"Abgeschlossen",$G26&lt;&gt;"Prüfung offen"),"Status prüfen",IF(OR($Q26="",$R26="",$U26=""),"Eingaben prüfen",IF($B$3="","Grenzwert prüfen",IF(OR($G26="Prüfung offen",ABS($U26)&gt;$B$3),"Manuell prüfen","Im Rahmen"))))))</f>
        <v/>
      </c>
    </row>
    <row r="27" ht="21" customHeight="1">
      <c r="A27" s="17" t="n"/>
      <c r="B27" s="27" t="n"/>
      <c r="C27" s="17" t="n"/>
      <c r="D27" s="17" t="n"/>
      <c r="E27" s="17" t="n"/>
      <c r="F27" s="17" t="n"/>
      <c r="G27" s="19" t="n"/>
      <c r="H27" s="20" t="n"/>
      <c r="I27" s="20" t="n"/>
      <c r="J27" s="20" t="n"/>
      <c r="K27" s="20" t="n"/>
      <c r="L27" s="19" t="n"/>
      <c r="M27" s="21" t="n"/>
      <c r="N27" s="21" t="n"/>
      <c r="O27" s="21" t="n"/>
      <c r="P27" s="21" t="n"/>
      <c r="Q27" s="10">
        <f>IF($A27="","",IF(OR($H27="",$M27="",$J27="",$O27=""),"",ROUND($H27*$M27+$J27*$O27,2)))</f>
        <v/>
      </c>
      <c r="R27" s="10">
        <f>IF($A27="","",IF(OR($I27="",$N27="",$K27="",$P27=""),"",ROUND($I27*$N27+$K27*$P27,2)))</f>
        <v/>
      </c>
      <c r="S27" s="9">
        <f>IF(OR($A27="",$H27="",$I27=""),"",ROUND($I27-$H27,2))</f>
        <v/>
      </c>
      <c r="T27" s="10">
        <f>IF(OR($A27="",$Q27="",$R27=""),"",ROUND($R27-$Q27,2))</f>
        <v/>
      </c>
      <c r="U27" s="22">
        <f>IF(OR($A27="",$Q27="",$R27=""),"",IFERROR(($R27-$Q27)/$Q27,""))</f>
        <v/>
      </c>
      <c r="V27" s="23">
        <f>IF($A27="","",IF($G27="Storniert","Nicht werten",IF(AND($G27&lt;&gt;"Abgeschlossen",$G27&lt;&gt;"Prüfung offen"),"Status prüfen",IF(OR($Q27="",$R27="",$U27=""),"Eingaben prüfen",IF($B$3="","Grenzwert prüfen",IF(OR($G27="Prüfung offen",ABS($U27)&gt;$B$3),"Manuell prüfen","Im Rahmen"))))))</f>
        <v/>
      </c>
    </row>
    <row r="28" ht="21" customHeight="1">
      <c r="A28" s="17" t="n"/>
      <c r="B28" s="27" t="n"/>
      <c r="C28" s="17" t="n"/>
      <c r="D28" s="17" t="n"/>
      <c r="E28" s="17" t="n"/>
      <c r="F28" s="17" t="n"/>
      <c r="G28" s="19" t="n"/>
      <c r="H28" s="20" t="n"/>
      <c r="I28" s="20" t="n"/>
      <c r="J28" s="20" t="n"/>
      <c r="K28" s="20" t="n"/>
      <c r="L28" s="19" t="n"/>
      <c r="M28" s="21" t="n"/>
      <c r="N28" s="21" t="n"/>
      <c r="O28" s="21" t="n"/>
      <c r="P28" s="21" t="n"/>
      <c r="Q28" s="11">
        <f>IF($A28="","",IF(OR($H28="",$M28="",$J28="",$O28=""),"",ROUND($H28*$M28+$J28*$O28,2)))</f>
        <v/>
      </c>
      <c r="R28" s="11">
        <f>IF($A28="","",IF(OR($I28="",$N28="",$K28="",$P28=""),"",ROUND($I28*$N28+$K28*$P28,2)))</f>
        <v/>
      </c>
      <c r="S28" s="7">
        <f>IF(OR($A28="",$H28="",$I28=""),"",ROUND($I28-$H28,2))</f>
        <v/>
      </c>
      <c r="T28" s="11">
        <f>IF(OR($A28="",$Q28="",$R28=""),"",ROUND($R28-$Q28,2))</f>
        <v/>
      </c>
      <c r="U28" s="12">
        <f>IF(OR($A28="",$Q28="",$R28=""),"",IFERROR(($R28-$Q28)/$Q28,""))</f>
        <v/>
      </c>
      <c r="V28" s="24">
        <f>IF($A28="","",IF($G28="Storniert","Nicht werten",IF(AND($G28&lt;&gt;"Abgeschlossen",$G28&lt;&gt;"Prüfung offen"),"Status prüfen",IF(OR($Q28="",$R28="",$U28=""),"Eingaben prüfen",IF($B$3="","Grenzwert prüfen",IF(OR($G28="Prüfung offen",ABS($U28)&gt;$B$3),"Manuell prüfen","Im Rahmen"))))))</f>
        <v/>
      </c>
    </row>
    <row r="29" ht="21" customHeight="1">
      <c r="A29" s="17" t="n"/>
      <c r="B29" s="27" t="n"/>
      <c r="C29" s="17" t="n"/>
      <c r="D29" s="17" t="n"/>
      <c r="E29" s="17" t="n"/>
      <c r="F29" s="17" t="n"/>
      <c r="G29" s="19" t="n"/>
      <c r="H29" s="20" t="n"/>
      <c r="I29" s="20" t="n"/>
      <c r="J29" s="20" t="n"/>
      <c r="K29" s="20" t="n"/>
      <c r="L29" s="19" t="n"/>
      <c r="M29" s="21" t="n"/>
      <c r="N29" s="21" t="n"/>
      <c r="O29" s="21" t="n"/>
      <c r="P29" s="21" t="n"/>
      <c r="Q29" s="10">
        <f>IF($A29="","",IF(OR($H29="",$M29="",$J29="",$O29=""),"",ROUND($H29*$M29+$J29*$O29,2)))</f>
        <v/>
      </c>
      <c r="R29" s="10">
        <f>IF($A29="","",IF(OR($I29="",$N29="",$K29="",$P29=""),"",ROUND($I29*$N29+$K29*$P29,2)))</f>
        <v/>
      </c>
      <c r="S29" s="9">
        <f>IF(OR($A29="",$H29="",$I29=""),"",ROUND($I29-$H29,2))</f>
        <v/>
      </c>
      <c r="T29" s="10">
        <f>IF(OR($A29="",$Q29="",$R29=""),"",ROUND($R29-$Q29,2))</f>
        <v/>
      </c>
      <c r="U29" s="22">
        <f>IF(OR($A29="",$Q29="",$R29=""),"",IFERROR(($R29-$Q29)/$Q29,""))</f>
        <v/>
      </c>
      <c r="V29" s="23">
        <f>IF($A29="","",IF($G29="Storniert","Nicht werten",IF(AND($G29&lt;&gt;"Abgeschlossen",$G29&lt;&gt;"Prüfung offen"),"Status prüfen",IF(OR($Q29="",$R29="",$U29=""),"Eingaben prüfen",IF($B$3="","Grenzwert prüfen",IF(OR($G29="Prüfung offen",ABS($U29)&gt;$B$3),"Manuell prüfen","Im Rahmen"))))))</f>
        <v/>
      </c>
    </row>
    <row r="30" ht="21" customHeight="1">
      <c r="A30" s="17" t="n"/>
      <c r="B30" s="27" t="n"/>
      <c r="C30" s="17" t="n"/>
      <c r="D30" s="17" t="n"/>
      <c r="E30" s="17" t="n"/>
      <c r="F30" s="17" t="n"/>
      <c r="G30" s="19" t="n"/>
      <c r="H30" s="20" t="n"/>
      <c r="I30" s="20" t="n"/>
      <c r="J30" s="20" t="n"/>
      <c r="K30" s="20" t="n"/>
      <c r="L30" s="19" t="n"/>
      <c r="M30" s="21" t="n"/>
      <c r="N30" s="21" t="n"/>
      <c r="O30" s="21" t="n"/>
      <c r="P30" s="21" t="n"/>
      <c r="Q30" s="11">
        <f>IF($A30="","",IF(OR($H30="",$M30="",$J30="",$O30=""),"",ROUND($H30*$M30+$J30*$O30,2)))</f>
        <v/>
      </c>
      <c r="R30" s="11">
        <f>IF($A30="","",IF(OR($I30="",$N30="",$K30="",$P30=""),"",ROUND($I30*$N30+$K30*$P30,2)))</f>
        <v/>
      </c>
      <c r="S30" s="7">
        <f>IF(OR($A30="",$H30="",$I30=""),"",ROUND($I30-$H30,2))</f>
        <v/>
      </c>
      <c r="T30" s="11">
        <f>IF(OR($A30="",$Q30="",$R30=""),"",ROUND($R30-$Q30,2))</f>
        <v/>
      </c>
      <c r="U30" s="12">
        <f>IF(OR($A30="",$Q30="",$R30=""),"",IFERROR(($R30-$Q30)/$Q30,""))</f>
        <v/>
      </c>
      <c r="V30" s="24">
        <f>IF($A30="","",IF($G30="Storniert","Nicht werten",IF(AND($G30&lt;&gt;"Abgeschlossen",$G30&lt;&gt;"Prüfung offen"),"Status prüfen",IF(OR($Q30="",$R30="",$U30=""),"Eingaben prüfen",IF($B$3="","Grenzwert prüfen",IF(OR($G30="Prüfung offen",ABS($U30)&gt;$B$3),"Manuell prüfen","Im Rahmen"))))))</f>
        <v/>
      </c>
    </row>
    <row r="31" ht="21" customHeight="1">
      <c r="A31" s="17" t="n"/>
      <c r="B31" s="27" t="n"/>
      <c r="C31" s="17" t="n"/>
      <c r="D31" s="17" t="n"/>
      <c r="E31" s="17" t="n"/>
      <c r="F31" s="17" t="n"/>
      <c r="G31" s="19" t="n"/>
      <c r="H31" s="20" t="n"/>
      <c r="I31" s="20" t="n"/>
      <c r="J31" s="20" t="n"/>
      <c r="K31" s="20" t="n"/>
      <c r="L31" s="19" t="n"/>
      <c r="M31" s="21" t="n"/>
      <c r="N31" s="21" t="n"/>
      <c r="O31" s="21" t="n"/>
      <c r="P31" s="21" t="n"/>
      <c r="Q31" s="10">
        <f>IF($A31="","",IF(OR($H31="",$M31="",$J31="",$O31=""),"",ROUND($H31*$M31+$J31*$O31,2)))</f>
        <v/>
      </c>
      <c r="R31" s="10">
        <f>IF($A31="","",IF(OR($I31="",$N31="",$K31="",$P31=""),"",ROUND($I31*$N31+$K31*$P31,2)))</f>
        <v/>
      </c>
      <c r="S31" s="9">
        <f>IF(OR($A31="",$H31="",$I31=""),"",ROUND($I31-$H31,2))</f>
        <v/>
      </c>
      <c r="T31" s="10">
        <f>IF(OR($A31="",$Q31="",$R31=""),"",ROUND($R31-$Q31,2))</f>
        <v/>
      </c>
      <c r="U31" s="22">
        <f>IF(OR($A31="",$Q31="",$R31=""),"",IFERROR(($R31-$Q31)/$Q31,""))</f>
        <v/>
      </c>
      <c r="V31" s="23">
        <f>IF($A31="","",IF($G31="Storniert","Nicht werten",IF(AND($G31&lt;&gt;"Abgeschlossen",$G31&lt;&gt;"Prüfung offen"),"Status prüfen",IF(OR($Q31="",$R31="",$U31=""),"Eingaben prüfen",IF($B$3="","Grenzwert prüfen",IF(OR($G31="Prüfung offen",ABS($U31)&gt;$B$3),"Manuell prüfen","Im Rahmen"))))))</f>
        <v/>
      </c>
    </row>
    <row r="32" ht="21" customHeight="1">
      <c r="A32" s="17" t="n"/>
      <c r="B32" s="27" t="n"/>
      <c r="C32" s="17" t="n"/>
      <c r="D32" s="17" t="n"/>
      <c r="E32" s="17" t="n"/>
      <c r="F32" s="17" t="n"/>
      <c r="G32" s="19" t="n"/>
      <c r="H32" s="20" t="n"/>
      <c r="I32" s="20" t="n"/>
      <c r="J32" s="20" t="n"/>
      <c r="K32" s="20" t="n"/>
      <c r="L32" s="19" t="n"/>
      <c r="M32" s="21" t="n"/>
      <c r="N32" s="21" t="n"/>
      <c r="O32" s="21" t="n"/>
      <c r="P32" s="21" t="n"/>
      <c r="Q32" s="11">
        <f>IF($A32="","",IF(OR($H32="",$M32="",$J32="",$O32=""),"",ROUND($H32*$M32+$J32*$O32,2)))</f>
        <v/>
      </c>
      <c r="R32" s="11">
        <f>IF($A32="","",IF(OR($I32="",$N32="",$K32="",$P32=""),"",ROUND($I32*$N32+$K32*$P32,2)))</f>
        <v/>
      </c>
      <c r="S32" s="7">
        <f>IF(OR($A32="",$H32="",$I32=""),"",ROUND($I32-$H32,2))</f>
        <v/>
      </c>
      <c r="T32" s="11">
        <f>IF(OR($A32="",$Q32="",$R32=""),"",ROUND($R32-$Q32,2))</f>
        <v/>
      </c>
      <c r="U32" s="12">
        <f>IF(OR($A32="",$Q32="",$R32=""),"",IFERROR(($R32-$Q32)/$Q32,""))</f>
        <v/>
      </c>
      <c r="V32" s="24">
        <f>IF($A32="","",IF($G32="Storniert","Nicht werten",IF(AND($G32&lt;&gt;"Abgeschlossen",$G32&lt;&gt;"Prüfung offen"),"Status prüfen",IF(OR($Q32="",$R32="",$U32=""),"Eingaben prüfen",IF($B$3="","Grenzwert prüfen",IF(OR($G32="Prüfung offen",ABS($U32)&gt;$B$3),"Manuell prüfen","Im Rahmen"))))))</f>
        <v/>
      </c>
    </row>
    <row r="33" ht="21" customHeight="1">
      <c r="A33" s="17" t="n"/>
      <c r="B33" s="27" t="n"/>
      <c r="C33" s="17" t="n"/>
      <c r="D33" s="17" t="n"/>
      <c r="E33" s="17" t="n"/>
      <c r="F33" s="17" t="n"/>
      <c r="G33" s="19" t="n"/>
      <c r="H33" s="20" t="n"/>
      <c r="I33" s="20" t="n"/>
      <c r="J33" s="20" t="n"/>
      <c r="K33" s="20" t="n"/>
      <c r="L33" s="19" t="n"/>
      <c r="M33" s="21" t="n"/>
      <c r="N33" s="21" t="n"/>
      <c r="O33" s="21" t="n"/>
      <c r="P33" s="21" t="n"/>
      <c r="Q33" s="10">
        <f>IF($A33="","",IF(OR($H33="",$M33="",$J33="",$O33=""),"",ROUND($H33*$M33+$J33*$O33,2)))</f>
        <v/>
      </c>
      <c r="R33" s="10">
        <f>IF($A33="","",IF(OR($I33="",$N33="",$K33="",$P33=""),"",ROUND($I33*$N33+$K33*$P33,2)))</f>
        <v/>
      </c>
      <c r="S33" s="9">
        <f>IF(OR($A33="",$H33="",$I33=""),"",ROUND($I33-$H33,2))</f>
        <v/>
      </c>
      <c r="T33" s="10">
        <f>IF(OR($A33="",$Q33="",$R33=""),"",ROUND($R33-$Q33,2))</f>
        <v/>
      </c>
      <c r="U33" s="22">
        <f>IF(OR($A33="",$Q33="",$R33=""),"",IFERROR(($R33-$Q33)/$Q33,""))</f>
        <v/>
      </c>
      <c r="V33" s="23">
        <f>IF($A33="","",IF($G33="Storniert","Nicht werten",IF(AND($G33&lt;&gt;"Abgeschlossen",$G33&lt;&gt;"Prüfung offen"),"Status prüfen",IF(OR($Q33="",$R33="",$U33=""),"Eingaben prüfen",IF($B$3="","Grenzwert prüfen",IF(OR($G33="Prüfung offen",ABS($U33)&gt;$B$3),"Manuell prüfen","Im Rahmen"))))))</f>
        <v/>
      </c>
    </row>
    <row r="34" ht="21" customHeight="1">
      <c r="A34" s="17" t="n"/>
      <c r="B34" s="27" t="n"/>
      <c r="C34" s="17" t="n"/>
      <c r="D34" s="17" t="n"/>
      <c r="E34" s="17" t="n"/>
      <c r="F34" s="17" t="n"/>
      <c r="G34" s="19" t="n"/>
      <c r="H34" s="20" t="n"/>
      <c r="I34" s="20" t="n"/>
      <c r="J34" s="20" t="n"/>
      <c r="K34" s="20" t="n"/>
      <c r="L34" s="19" t="n"/>
      <c r="M34" s="21" t="n"/>
      <c r="N34" s="21" t="n"/>
      <c r="O34" s="21" t="n"/>
      <c r="P34" s="21" t="n"/>
      <c r="Q34" s="11">
        <f>IF($A34="","",IF(OR($H34="",$M34="",$J34="",$O34=""),"",ROUND($H34*$M34+$J34*$O34,2)))</f>
        <v/>
      </c>
      <c r="R34" s="11">
        <f>IF($A34="","",IF(OR($I34="",$N34="",$K34="",$P34=""),"",ROUND($I34*$N34+$K34*$P34,2)))</f>
        <v/>
      </c>
      <c r="S34" s="7">
        <f>IF(OR($A34="",$H34="",$I34=""),"",ROUND($I34-$H34,2))</f>
        <v/>
      </c>
      <c r="T34" s="11">
        <f>IF(OR($A34="",$Q34="",$R34=""),"",ROUND($R34-$Q34,2))</f>
        <v/>
      </c>
      <c r="U34" s="12">
        <f>IF(OR($A34="",$Q34="",$R34=""),"",IFERROR(($R34-$Q34)/$Q34,""))</f>
        <v/>
      </c>
      <c r="V34" s="24">
        <f>IF($A34="","",IF($G34="Storniert","Nicht werten",IF(AND($G34&lt;&gt;"Abgeschlossen",$G34&lt;&gt;"Prüfung offen"),"Status prüfen",IF(OR($Q34="",$R34="",$U34=""),"Eingaben prüfen",IF($B$3="","Grenzwert prüfen",IF(OR($G34="Prüfung offen",ABS($U34)&gt;$B$3),"Manuell prüfen","Im Rahmen"))))))</f>
        <v/>
      </c>
    </row>
    <row r="35" ht="21" customHeight="1">
      <c r="A35" s="17" t="n"/>
      <c r="B35" s="27" t="n"/>
      <c r="C35" s="17" t="n"/>
      <c r="D35" s="17" t="n"/>
      <c r="E35" s="17" t="n"/>
      <c r="F35" s="17" t="n"/>
      <c r="G35" s="19" t="n"/>
      <c r="H35" s="20" t="n"/>
      <c r="I35" s="20" t="n"/>
      <c r="J35" s="20" t="n"/>
      <c r="K35" s="20" t="n"/>
      <c r="L35" s="19" t="n"/>
      <c r="M35" s="21" t="n"/>
      <c r="N35" s="21" t="n"/>
      <c r="O35" s="21" t="n"/>
      <c r="P35" s="21" t="n"/>
      <c r="Q35" s="10">
        <f>IF($A35="","",IF(OR($H35="",$M35="",$J35="",$O35=""),"",ROUND($H35*$M35+$J35*$O35,2)))</f>
        <v/>
      </c>
      <c r="R35" s="10">
        <f>IF($A35="","",IF(OR($I35="",$N35="",$K35="",$P35=""),"",ROUND($I35*$N35+$K35*$P35,2)))</f>
        <v/>
      </c>
      <c r="S35" s="9">
        <f>IF(OR($A35="",$H35="",$I35=""),"",ROUND($I35-$H35,2))</f>
        <v/>
      </c>
      <c r="T35" s="10">
        <f>IF(OR($A35="",$Q35="",$R35=""),"",ROUND($R35-$Q35,2))</f>
        <v/>
      </c>
      <c r="U35" s="22">
        <f>IF(OR($A35="",$Q35="",$R35=""),"",IFERROR(($R35-$Q35)/$Q35,""))</f>
        <v/>
      </c>
      <c r="V35" s="23">
        <f>IF($A35="","",IF($G35="Storniert","Nicht werten",IF(AND($G35&lt;&gt;"Abgeschlossen",$G35&lt;&gt;"Prüfung offen"),"Status prüfen",IF(OR($Q35="",$R35="",$U35=""),"Eingaben prüfen",IF($B$3="","Grenzwert prüfen",IF(OR($G35="Prüfung offen",ABS($U35)&gt;$B$3),"Manuell prüfen","Im Rahmen"))))))</f>
        <v/>
      </c>
    </row>
    <row r="36" ht="21" customHeight="1">
      <c r="A36" s="17" t="n"/>
      <c r="B36" s="27" t="n"/>
      <c r="C36" s="17" t="n"/>
      <c r="D36" s="17" t="n"/>
      <c r="E36" s="17" t="n"/>
      <c r="F36" s="17" t="n"/>
      <c r="G36" s="19" t="n"/>
      <c r="H36" s="20" t="n"/>
      <c r="I36" s="20" t="n"/>
      <c r="J36" s="20" t="n"/>
      <c r="K36" s="20" t="n"/>
      <c r="L36" s="19" t="n"/>
      <c r="M36" s="21" t="n"/>
      <c r="N36" s="21" t="n"/>
      <c r="O36" s="21" t="n"/>
      <c r="P36" s="21" t="n"/>
      <c r="Q36" s="11">
        <f>IF($A36="","",IF(OR($H36="",$M36="",$J36="",$O36=""),"",ROUND($H36*$M36+$J36*$O36,2)))</f>
        <v/>
      </c>
      <c r="R36" s="11">
        <f>IF($A36="","",IF(OR($I36="",$N36="",$K36="",$P36=""),"",ROUND($I36*$N36+$K36*$P36,2)))</f>
        <v/>
      </c>
      <c r="S36" s="7">
        <f>IF(OR($A36="",$H36="",$I36=""),"",ROUND($I36-$H36,2))</f>
        <v/>
      </c>
      <c r="T36" s="11">
        <f>IF(OR($A36="",$Q36="",$R36=""),"",ROUND($R36-$Q36,2))</f>
        <v/>
      </c>
      <c r="U36" s="12">
        <f>IF(OR($A36="",$Q36="",$R36=""),"",IFERROR(($R36-$Q36)/$Q36,""))</f>
        <v/>
      </c>
      <c r="V36" s="24">
        <f>IF($A36="","",IF($G36="Storniert","Nicht werten",IF(AND($G36&lt;&gt;"Abgeschlossen",$G36&lt;&gt;"Prüfung offen"),"Status prüfen",IF(OR($Q36="",$R36="",$U36=""),"Eingaben prüfen",IF($B$3="","Grenzwert prüfen",IF(OR($G36="Prüfung offen",ABS($U36)&gt;$B$3),"Manuell prüfen","Im Rahmen"))))))</f>
        <v/>
      </c>
    </row>
    <row r="37" ht="21" customHeight="1">
      <c r="A37" s="17" t="n"/>
      <c r="B37" s="27" t="n"/>
      <c r="C37" s="17" t="n"/>
      <c r="D37" s="17" t="n"/>
      <c r="E37" s="17" t="n"/>
      <c r="F37" s="17" t="n"/>
      <c r="G37" s="19" t="n"/>
      <c r="H37" s="20" t="n"/>
      <c r="I37" s="20" t="n"/>
      <c r="J37" s="20" t="n"/>
      <c r="K37" s="20" t="n"/>
      <c r="L37" s="19" t="n"/>
      <c r="M37" s="21" t="n"/>
      <c r="N37" s="21" t="n"/>
      <c r="O37" s="21" t="n"/>
      <c r="P37" s="21" t="n"/>
      <c r="Q37" s="10">
        <f>IF($A37="","",IF(OR($H37="",$M37="",$J37="",$O37=""),"",ROUND($H37*$M37+$J37*$O37,2)))</f>
        <v/>
      </c>
      <c r="R37" s="10">
        <f>IF($A37="","",IF(OR($I37="",$N37="",$K37="",$P37=""),"",ROUND($I37*$N37+$K37*$P37,2)))</f>
        <v/>
      </c>
      <c r="S37" s="9">
        <f>IF(OR($A37="",$H37="",$I37=""),"",ROUND($I37-$H37,2))</f>
        <v/>
      </c>
      <c r="T37" s="10">
        <f>IF(OR($A37="",$Q37="",$R37=""),"",ROUND($R37-$Q37,2))</f>
        <v/>
      </c>
      <c r="U37" s="22">
        <f>IF(OR($A37="",$Q37="",$R37=""),"",IFERROR(($R37-$Q37)/$Q37,""))</f>
        <v/>
      </c>
      <c r="V37" s="23">
        <f>IF($A37="","",IF($G37="Storniert","Nicht werten",IF(AND($G37&lt;&gt;"Abgeschlossen",$G37&lt;&gt;"Prüfung offen"),"Status prüfen",IF(OR($Q37="",$R37="",$U37=""),"Eingaben prüfen",IF($B$3="","Grenzwert prüfen",IF(OR($G37="Prüfung offen",ABS($U37)&gt;$B$3),"Manuell prüfen","Im Rahmen"))))))</f>
        <v/>
      </c>
    </row>
    <row r="38" ht="21" customHeight="1">
      <c r="A38" s="17" t="n"/>
      <c r="B38" s="27" t="n"/>
      <c r="C38" s="17" t="n"/>
      <c r="D38" s="17" t="n"/>
      <c r="E38" s="17" t="n"/>
      <c r="F38" s="17" t="n"/>
      <c r="G38" s="19" t="n"/>
      <c r="H38" s="20" t="n"/>
      <c r="I38" s="20" t="n"/>
      <c r="J38" s="20" t="n"/>
      <c r="K38" s="20" t="n"/>
      <c r="L38" s="19" t="n"/>
      <c r="M38" s="21" t="n"/>
      <c r="N38" s="21" t="n"/>
      <c r="O38" s="21" t="n"/>
      <c r="P38" s="21" t="n"/>
      <c r="Q38" s="11">
        <f>IF($A38="","",IF(OR($H38="",$M38="",$J38="",$O38=""),"",ROUND($H38*$M38+$J38*$O38,2)))</f>
        <v/>
      </c>
      <c r="R38" s="11">
        <f>IF($A38="","",IF(OR($I38="",$N38="",$K38="",$P38=""),"",ROUND($I38*$N38+$K38*$P38,2)))</f>
        <v/>
      </c>
      <c r="S38" s="7">
        <f>IF(OR($A38="",$H38="",$I38=""),"",ROUND($I38-$H38,2))</f>
        <v/>
      </c>
      <c r="T38" s="11">
        <f>IF(OR($A38="",$Q38="",$R38=""),"",ROUND($R38-$Q38,2))</f>
        <v/>
      </c>
      <c r="U38" s="12">
        <f>IF(OR($A38="",$Q38="",$R38=""),"",IFERROR(($R38-$Q38)/$Q38,""))</f>
        <v/>
      </c>
      <c r="V38" s="24">
        <f>IF($A38="","",IF($G38="Storniert","Nicht werten",IF(AND($G38&lt;&gt;"Abgeschlossen",$G38&lt;&gt;"Prüfung offen"),"Status prüfen",IF(OR($Q38="",$R38="",$U38=""),"Eingaben prüfen",IF($B$3="","Grenzwert prüfen",IF(OR($G38="Prüfung offen",ABS($U38)&gt;$B$3),"Manuell prüfen","Im Rahmen"))))))</f>
        <v/>
      </c>
    </row>
    <row r="39" ht="21" customHeight="1">
      <c r="A39" s="17" t="n"/>
      <c r="B39" s="27" t="n"/>
      <c r="C39" s="17" t="n"/>
      <c r="D39" s="17" t="n"/>
      <c r="E39" s="17" t="n"/>
      <c r="F39" s="17" t="n"/>
      <c r="G39" s="19" t="n"/>
      <c r="H39" s="20" t="n"/>
      <c r="I39" s="20" t="n"/>
      <c r="J39" s="20" t="n"/>
      <c r="K39" s="20" t="n"/>
      <c r="L39" s="19" t="n"/>
      <c r="M39" s="21" t="n"/>
      <c r="N39" s="21" t="n"/>
      <c r="O39" s="21" t="n"/>
      <c r="P39" s="21" t="n"/>
      <c r="Q39" s="10">
        <f>IF($A39="","",IF(OR($H39="",$M39="",$J39="",$O39=""),"",ROUND($H39*$M39+$J39*$O39,2)))</f>
        <v/>
      </c>
      <c r="R39" s="10">
        <f>IF($A39="","",IF(OR($I39="",$N39="",$K39="",$P39=""),"",ROUND($I39*$N39+$K39*$P39,2)))</f>
        <v/>
      </c>
      <c r="S39" s="9">
        <f>IF(OR($A39="",$H39="",$I39=""),"",ROUND($I39-$H39,2))</f>
        <v/>
      </c>
      <c r="T39" s="10">
        <f>IF(OR($A39="",$Q39="",$R39=""),"",ROUND($R39-$Q39,2))</f>
        <v/>
      </c>
      <c r="U39" s="22">
        <f>IF(OR($A39="",$Q39="",$R39=""),"",IFERROR(($R39-$Q39)/$Q39,""))</f>
        <v/>
      </c>
      <c r="V39" s="23">
        <f>IF($A39="","",IF($G39="Storniert","Nicht werten",IF(AND($G39&lt;&gt;"Abgeschlossen",$G39&lt;&gt;"Prüfung offen"),"Status prüfen",IF(OR($Q39="",$R39="",$U39=""),"Eingaben prüfen",IF($B$3="","Grenzwert prüfen",IF(OR($G39="Prüfung offen",ABS($U39)&gt;$B$3),"Manuell prüfen","Im Rahmen"))))))</f>
        <v/>
      </c>
    </row>
    <row r="40" ht="21" customHeight="1">
      <c r="A40" s="17" t="n"/>
      <c r="B40" s="27" t="n"/>
      <c r="C40" s="17" t="n"/>
      <c r="D40" s="17" t="n"/>
      <c r="E40" s="17" t="n"/>
      <c r="F40" s="17" t="n"/>
      <c r="G40" s="19" t="n"/>
      <c r="H40" s="20" t="n"/>
      <c r="I40" s="20" t="n"/>
      <c r="J40" s="20" t="n"/>
      <c r="K40" s="20" t="n"/>
      <c r="L40" s="19" t="n"/>
      <c r="M40" s="21" t="n"/>
      <c r="N40" s="21" t="n"/>
      <c r="O40" s="21" t="n"/>
      <c r="P40" s="21" t="n"/>
      <c r="Q40" s="11">
        <f>IF($A40="","",IF(OR($H40="",$M40="",$J40="",$O40=""),"",ROUND($H40*$M40+$J40*$O40,2)))</f>
        <v/>
      </c>
      <c r="R40" s="11">
        <f>IF($A40="","",IF(OR($I40="",$N40="",$K40="",$P40=""),"",ROUND($I40*$N40+$K40*$P40,2)))</f>
        <v/>
      </c>
      <c r="S40" s="7">
        <f>IF(OR($A40="",$H40="",$I40=""),"",ROUND($I40-$H40,2))</f>
        <v/>
      </c>
      <c r="T40" s="11">
        <f>IF(OR($A40="",$Q40="",$R40=""),"",ROUND($R40-$Q40,2))</f>
        <v/>
      </c>
      <c r="U40" s="12">
        <f>IF(OR($A40="",$Q40="",$R40=""),"",IFERROR(($R40-$Q40)/$Q40,""))</f>
        <v/>
      </c>
      <c r="V40" s="24">
        <f>IF($A40="","",IF($G40="Storniert","Nicht werten",IF(AND($G40&lt;&gt;"Abgeschlossen",$G40&lt;&gt;"Prüfung offen"),"Status prüfen",IF(OR($Q40="",$R40="",$U40=""),"Eingaben prüfen",IF($B$3="","Grenzwert prüfen",IF(OR($G40="Prüfung offen",ABS($U40)&gt;$B$3),"Manuell prüfen","Im Rahmen"))))))</f>
        <v/>
      </c>
    </row>
    <row r="41" ht="21" customHeight="1">
      <c r="A41" s="17" t="n"/>
      <c r="B41" s="27" t="n"/>
      <c r="C41" s="17" t="n"/>
      <c r="D41" s="17" t="n"/>
      <c r="E41" s="17" t="n"/>
      <c r="F41" s="17" t="n"/>
      <c r="G41" s="19" t="n"/>
      <c r="H41" s="20" t="n"/>
      <c r="I41" s="20" t="n"/>
      <c r="J41" s="20" t="n"/>
      <c r="K41" s="20" t="n"/>
      <c r="L41" s="19" t="n"/>
      <c r="M41" s="21" t="n"/>
      <c r="N41" s="21" t="n"/>
      <c r="O41" s="21" t="n"/>
      <c r="P41" s="21" t="n"/>
      <c r="Q41" s="10">
        <f>IF($A41="","",IF(OR($H41="",$M41="",$J41="",$O41=""),"",ROUND($H41*$M41+$J41*$O41,2)))</f>
        <v/>
      </c>
      <c r="R41" s="10">
        <f>IF($A41="","",IF(OR($I41="",$N41="",$K41="",$P41=""),"",ROUND($I41*$N41+$K41*$P41,2)))</f>
        <v/>
      </c>
      <c r="S41" s="9">
        <f>IF(OR($A41="",$H41="",$I41=""),"",ROUND($I41-$H41,2))</f>
        <v/>
      </c>
      <c r="T41" s="10">
        <f>IF(OR($A41="",$Q41="",$R41=""),"",ROUND($R41-$Q41,2))</f>
        <v/>
      </c>
      <c r="U41" s="22">
        <f>IF(OR($A41="",$Q41="",$R41=""),"",IFERROR(($R41-$Q41)/$Q41,""))</f>
        <v/>
      </c>
      <c r="V41" s="23">
        <f>IF($A41="","",IF($G41="Storniert","Nicht werten",IF(AND($G41&lt;&gt;"Abgeschlossen",$G41&lt;&gt;"Prüfung offen"),"Status prüfen",IF(OR($Q41="",$R41="",$U41=""),"Eingaben prüfen",IF($B$3="","Grenzwert prüfen",IF(OR($G41="Prüfung offen",ABS($U41)&gt;$B$3),"Manuell prüfen","Im Rahmen"))))))</f>
        <v/>
      </c>
    </row>
    <row r="42" ht="21" customHeight="1">
      <c r="A42" s="17" t="n"/>
      <c r="B42" s="27" t="n"/>
      <c r="C42" s="17" t="n"/>
      <c r="D42" s="17" t="n"/>
      <c r="E42" s="17" t="n"/>
      <c r="F42" s="17" t="n"/>
      <c r="G42" s="19" t="n"/>
      <c r="H42" s="20" t="n"/>
      <c r="I42" s="20" t="n"/>
      <c r="J42" s="20" t="n"/>
      <c r="K42" s="20" t="n"/>
      <c r="L42" s="19" t="n"/>
      <c r="M42" s="21" t="n"/>
      <c r="N42" s="21" t="n"/>
      <c r="O42" s="21" t="n"/>
      <c r="P42" s="21" t="n"/>
      <c r="Q42" s="11">
        <f>IF($A42="","",IF(OR($H42="",$M42="",$J42="",$O42=""),"",ROUND($H42*$M42+$J42*$O42,2)))</f>
        <v/>
      </c>
      <c r="R42" s="11">
        <f>IF($A42="","",IF(OR($I42="",$N42="",$K42="",$P42=""),"",ROUND($I42*$N42+$K42*$P42,2)))</f>
        <v/>
      </c>
      <c r="S42" s="7">
        <f>IF(OR($A42="",$H42="",$I42=""),"",ROUND($I42-$H42,2))</f>
        <v/>
      </c>
      <c r="T42" s="11">
        <f>IF(OR($A42="",$Q42="",$R42=""),"",ROUND($R42-$Q42,2))</f>
        <v/>
      </c>
      <c r="U42" s="12">
        <f>IF(OR($A42="",$Q42="",$R42=""),"",IFERROR(($R42-$Q42)/$Q42,""))</f>
        <v/>
      </c>
      <c r="V42" s="24">
        <f>IF($A42="","",IF($G42="Storniert","Nicht werten",IF(AND($G42&lt;&gt;"Abgeschlossen",$G42&lt;&gt;"Prüfung offen"),"Status prüfen",IF(OR($Q42="",$R42="",$U42=""),"Eingaben prüfen",IF($B$3="","Grenzwert prüfen",IF(OR($G42="Prüfung offen",ABS($U42)&gt;$B$3),"Manuell prüfen","Im Rahmen"))))))</f>
        <v/>
      </c>
    </row>
    <row r="43" ht="21" customHeight="1">
      <c r="A43" s="17" t="n"/>
      <c r="B43" s="27" t="n"/>
      <c r="C43" s="17" t="n"/>
      <c r="D43" s="17" t="n"/>
      <c r="E43" s="17" t="n"/>
      <c r="F43" s="17" t="n"/>
      <c r="G43" s="19" t="n"/>
      <c r="H43" s="20" t="n"/>
      <c r="I43" s="20" t="n"/>
      <c r="J43" s="20" t="n"/>
      <c r="K43" s="20" t="n"/>
      <c r="L43" s="19" t="n"/>
      <c r="M43" s="21" t="n"/>
      <c r="N43" s="21" t="n"/>
      <c r="O43" s="21" t="n"/>
      <c r="P43" s="21" t="n"/>
      <c r="Q43" s="10">
        <f>IF($A43="","",IF(OR($H43="",$M43="",$J43="",$O43=""),"",ROUND($H43*$M43+$J43*$O43,2)))</f>
        <v/>
      </c>
      <c r="R43" s="10">
        <f>IF($A43="","",IF(OR($I43="",$N43="",$K43="",$P43=""),"",ROUND($I43*$N43+$K43*$P43,2)))</f>
        <v/>
      </c>
      <c r="S43" s="9">
        <f>IF(OR($A43="",$H43="",$I43=""),"",ROUND($I43-$H43,2))</f>
        <v/>
      </c>
      <c r="T43" s="10">
        <f>IF(OR($A43="",$Q43="",$R43=""),"",ROUND($R43-$Q43,2))</f>
        <v/>
      </c>
      <c r="U43" s="22">
        <f>IF(OR($A43="",$Q43="",$R43=""),"",IFERROR(($R43-$Q43)/$Q43,""))</f>
        <v/>
      </c>
      <c r="V43" s="23">
        <f>IF($A43="","",IF($G43="Storniert","Nicht werten",IF(AND($G43&lt;&gt;"Abgeschlossen",$G43&lt;&gt;"Prüfung offen"),"Status prüfen",IF(OR($Q43="",$R43="",$U43=""),"Eingaben prüfen",IF($B$3="","Grenzwert prüfen",IF(OR($G43="Prüfung offen",ABS($U43)&gt;$B$3),"Manuell prüfen","Im Rahmen"))))))</f>
        <v/>
      </c>
    </row>
    <row r="44" ht="21" customHeight="1">
      <c r="A44" s="17" t="n"/>
      <c r="B44" s="27" t="n"/>
      <c r="C44" s="17" t="n"/>
      <c r="D44" s="17" t="n"/>
      <c r="E44" s="17" t="n"/>
      <c r="F44" s="17" t="n"/>
      <c r="G44" s="19" t="n"/>
      <c r="H44" s="20" t="n"/>
      <c r="I44" s="20" t="n"/>
      <c r="J44" s="20" t="n"/>
      <c r="K44" s="20" t="n"/>
      <c r="L44" s="19" t="n"/>
      <c r="M44" s="21" t="n"/>
      <c r="N44" s="21" t="n"/>
      <c r="O44" s="21" t="n"/>
      <c r="P44" s="21" t="n"/>
      <c r="Q44" s="11">
        <f>IF($A44="","",IF(OR($H44="",$M44="",$J44="",$O44=""),"",ROUND($H44*$M44+$J44*$O44,2)))</f>
        <v/>
      </c>
      <c r="R44" s="11">
        <f>IF($A44="","",IF(OR($I44="",$N44="",$K44="",$P44=""),"",ROUND($I44*$N44+$K44*$P44,2)))</f>
        <v/>
      </c>
      <c r="S44" s="7">
        <f>IF(OR($A44="",$H44="",$I44=""),"",ROUND($I44-$H44,2))</f>
        <v/>
      </c>
      <c r="T44" s="11">
        <f>IF(OR($A44="",$Q44="",$R44=""),"",ROUND($R44-$Q44,2))</f>
        <v/>
      </c>
      <c r="U44" s="12">
        <f>IF(OR($A44="",$Q44="",$R44=""),"",IFERROR(($R44-$Q44)/$Q44,""))</f>
        <v/>
      </c>
      <c r="V44" s="24">
        <f>IF($A44="","",IF($G44="Storniert","Nicht werten",IF(AND($G44&lt;&gt;"Abgeschlossen",$G44&lt;&gt;"Prüfung offen"),"Status prüfen",IF(OR($Q44="",$R44="",$U44=""),"Eingaben prüfen",IF($B$3="","Grenzwert prüfen",IF(OR($G44="Prüfung offen",ABS($U44)&gt;$B$3),"Manuell prüfen","Im Rahmen"))))))</f>
        <v/>
      </c>
    </row>
    <row r="45" ht="21" customHeight="1">
      <c r="A45" s="17" t="n"/>
      <c r="B45" s="27" t="n"/>
      <c r="C45" s="17" t="n"/>
      <c r="D45" s="17" t="n"/>
      <c r="E45" s="17" t="n"/>
      <c r="F45" s="17" t="n"/>
      <c r="G45" s="19" t="n"/>
      <c r="H45" s="20" t="n"/>
      <c r="I45" s="20" t="n"/>
      <c r="J45" s="20" t="n"/>
      <c r="K45" s="20" t="n"/>
      <c r="L45" s="19" t="n"/>
      <c r="M45" s="21" t="n"/>
      <c r="N45" s="21" t="n"/>
      <c r="O45" s="21" t="n"/>
      <c r="P45" s="21" t="n"/>
      <c r="Q45" s="10">
        <f>IF($A45="","",IF(OR($H45="",$M45="",$J45="",$O45=""),"",ROUND($H45*$M45+$J45*$O45,2)))</f>
        <v/>
      </c>
      <c r="R45" s="10">
        <f>IF($A45="","",IF(OR($I45="",$N45="",$K45="",$P45=""),"",ROUND($I45*$N45+$K45*$P45,2)))</f>
        <v/>
      </c>
      <c r="S45" s="9">
        <f>IF(OR($A45="",$H45="",$I45=""),"",ROUND($I45-$H45,2))</f>
        <v/>
      </c>
      <c r="T45" s="10">
        <f>IF(OR($A45="",$Q45="",$R45=""),"",ROUND($R45-$Q45,2))</f>
        <v/>
      </c>
      <c r="U45" s="22">
        <f>IF(OR($A45="",$Q45="",$R45=""),"",IFERROR(($R45-$Q45)/$Q45,""))</f>
        <v/>
      </c>
      <c r="V45" s="23">
        <f>IF($A45="","",IF($G45="Storniert","Nicht werten",IF(AND($G45&lt;&gt;"Abgeschlossen",$G45&lt;&gt;"Prüfung offen"),"Status prüfen",IF(OR($Q45="",$R45="",$U45=""),"Eingaben prüfen",IF($B$3="","Grenzwert prüfen",IF(OR($G45="Prüfung offen",ABS($U45)&gt;$B$3),"Manuell prüfen","Im Rahmen"))))))</f>
        <v/>
      </c>
    </row>
    <row r="46" ht="21" customHeight="1">
      <c r="A46" s="17" t="n"/>
      <c r="B46" s="27" t="n"/>
      <c r="C46" s="17" t="n"/>
      <c r="D46" s="17" t="n"/>
      <c r="E46" s="17" t="n"/>
      <c r="F46" s="17" t="n"/>
      <c r="G46" s="19" t="n"/>
      <c r="H46" s="20" t="n"/>
      <c r="I46" s="20" t="n"/>
      <c r="J46" s="20" t="n"/>
      <c r="K46" s="20" t="n"/>
      <c r="L46" s="19" t="n"/>
      <c r="M46" s="21" t="n"/>
      <c r="N46" s="21" t="n"/>
      <c r="O46" s="21" t="n"/>
      <c r="P46" s="21" t="n"/>
      <c r="Q46" s="11">
        <f>IF($A46="","",IF(OR($H46="",$M46="",$J46="",$O46=""),"",ROUND($H46*$M46+$J46*$O46,2)))</f>
        <v/>
      </c>
      <c r="R46" s="11">
        <f>IF($A46="","",IF(OR($I46="",$N46="",$K46="",$P46=""),"",ROUND($I46*$N46+$K46*$P46,2)))</f>
        <v/>
      </c>
      <c r="S46" s="7">
        <f>IF(OR($A46="",$H46="",$I46=""),"",ROUND($I46-$H46,2))</f>
        <v/>
      </c>
      <c r="T46" s="11">
        <f>IF(OR($A46="",$Q46="",$R46=""),"",ROUND($R46-$Q46,2))</f>
        <v/>
      </c>
      <c r="U46" s="12">
        <f>IF(OR($A46="",$Q46="",$R46=""),"",IFERROR(($R46-$Q46)/$Q46,""))</f>
        <v/>
      </c>
      <c r="V46" s="24">
        <f>IF($A46="","",IF($G46="Storniert","Nicht werten",IF(AND($G46&lt;&gt;"Abgeschlossen",$G46&lt;&gt;"Prüfung offen"),"Status prüfen",IF(OR($Q46="",$R46="",$U46=""),"Eingaben prüfen",IF($B$3="","Grenzwert prüfen",IF(OR($G46="Prüfung offen",ABS($U46)&gt;$B$3),"Manuell prüfen","Im Rahmen"))))))</f>
        <v/>
      </c>
    </row>
    <row r="47" ht="21" customHeight="1">
      <c r="A47" s="17" t="n"/>
      <c r="B47" s="27" t="n"/>
      <c r="C47" s="17" t="n"/>
      <c r="D47" s="17" t="n"/>
      <c r="E47" s="17" t="n"/>
      <c r="F47" s="17" t="n"/>
      <c r="G47" s="19" t="n"/>
      <c r="H47" s="20" t="n"/>
      <c r="I47" s="20" t="n"/>
      <c r="J47" s="20" t="n"/>
      <c r="K47" s="20" t="n"/>
      <c r="L47" s="19" t="n"/>
      <c r="M47" s="21" t="n"/>
      <c r="N47" s="21" t="n"/>
      <c r="O47" s="21" t="n"/>
      <c r="P47" s="21" t="n"/>
      <c r="Q47" s="10">
        <f>IF($A47="","",IF(OR($H47="",$M47="",$J47="",$O47=""),"",ROUND($H47*$M47+$J47*$O47,2)))</f>
        <v/>
      </c>
      <c r="R47" s="10">
        <f>IF($A47="","",IF(OR($I47="",$N47="",$K47="",$P47=""),"",ROUND($I47*$N47+$K47*$P47,2)))</f>
        <v/>
      </c>
      <c r="S47" s="9">
        <f>IF(OR($A47="",$H47="",$I47=""),"",ROUND($I47-$H47,2))</f>
        <v/>
      </c>
      <c r="T47" s="10">
        <f>IF(OR($A47="",$Q47="",$R47=""),"",ROUND($R47-$Q47,2))</f>
        <v/>
      </c>
      <c r="U47" s="22">
        <f>IF(OR($A47="",$Q47="",$R47=""),"",IFERROR(($R47-$Q47)/$Q47,""))</f>
        <v/>
      </c>
      <c r="V47" s="23">
        <f>IF($A47="","",IF($G47="Storniert","Nicht werten",IF(AND($G47&lt;&gt;"Abgeschlossen",$G47&lt;&gt;"Prüfung offen"),"Status prüfen",IF(OR($Q47="",$R47="",$U47=""),"Eingaben prüfen",IF($B$3="","Grenzwert prüfen",IF(OR($G47="Prüfung offen",ABS($U47)&gt;$B$3),"Manuell prüfen","Im Rahmen"))))))</f>
        <v/>
      </c>
    </row>
    <row r="48" ht="21" customHeight="1">
      <c r="A48" s="17" t="n"/>
      <c r="B48" s="27" t="n"/>
      <c r="C48" s="17" t="n"/>
      <c r="D48" s="17" t="n"/>
      <c r="E48" s="17" t="n"/>
      <c r="F48" s="17" t="n"/>
      <c r="G48" s="19" t="n"/>
      <c r="H48" s="20" t="n"/>
      <c r="I48" s="20" t="n"/>
      <c r="J48" s="20" t="n"/>
      <c r="K48" s="20" t="n"/>
      <c r="L48" s="19" t="n"/>
      <c r="M48" s="21" t="n"/>
      <c r="N48" s="21" t="n"/>
      <c r="O48" s="21" t="n"/>
      <c r="P48" s="21" t="n"/>
      <c r="Q48" s="11">
        <f>IF($A48="","",IF(OR($H48="",$M48="",$J48="",$O48=""),"",ROUND($H48*$M48+$J48*$O48,2)))</f>
        <v/>
      </c>
      <c r="R48" s="11">
        <f>IF($A48="","",IF(OR($I48="",$N48="",$K48="",$P48=""),"",ROUND($I48*$N48+$K48*$P48,2)))</f>
        <v/>
      </c>
      <c r="S48" s="7">
        <f>IF(OR($A48="",$H48="",$I48=""),"",ROUND($I48-$H48,2))</f>
        <v/>
      </c>
      <c r="T48" s="11">
        <f>IF(OR($A48="",$Q48="",$R48=""),"",ROUND($R48-$Q48,2))</f>
        <v/>
      </c>
      <c r="U48" s="12">
        <f>IF(OR($A48="",$Q48="",$R48=""),"",IFERROR(($R48-$Q48)/$Q48,""))</f>
        <v/>
      </c>
      <c r="V48" s="24">
        <f>IF($A48="","",IF($G48="Storniert","Nicht werten",IF(AND($G48&lt;&gt;"Abgeschlossen",$G48&lt;&gt;"Prüfung offen"),"Status prüfen",IF(OR($Q48="",$R48="",$U48=""),"Eingaben prüfen",IF($B$3="","Grenzwert prüfen",IF(OR($G48="Prüfung offen",ABS($U48)&gt;$B$3),"Manuell prüfen","Im Rahmen"))))))</f>
        <v/>
      </c>
    </row>
    <row r="49" ht="21" customHeight="1">
      <c r="A49" s="17" t="n"/>
      <c r="B49" s="27" t="n"/>
      <c r="C49" s="17" t="n"/>
      <c r="D49" s="17" t="n"/>
      <c r="E49" s="17" t="n"/>
      <c r="F49" s="17" t="n"/>
      <c r="G49" s="19" t="n"/>
      <c r="H49" s="20" t="n"/>
      <c r="I49" s="20" t="n"/>
      <c r="J49" s="20" t="n"/>
      <c r="K49" s="20" t="n"/>
      <c r="L49" s="19" t="n"/>
      <c r="M49" s="21" t="n"/>
      <c r="N49" s="21" t="n"/>
      <c r="O49" s="21" t="n"/>
      <c r="P49" s="21" t="n"/>
      <c r="Q49" s="10">
        <f>IF($A49="","",IF(OR($H49="",$M49="",$J49="",$O49=""),"",ROUND($H49*$M49+$J49*$O49,2)))</f>
        <v/>
      </c>
      <c r="R49" s="10">
        <f>IF($A49="","",IF(OR($I49="",$N49="",$K49="",$P49=""),"",ROUND($I49*$N49+$K49*$P49,2)))</f>
        <v/>
      </c>
      <c r="S49" s="9">
        <f>IF(OR($A49="",$H49="",$I49=""),"",ROUND($I49-$H49,2))</f>
        <v/>
      </c>
      <c r="T49" s="10">
        <f>IF(OR($A49="",$Q49="",$R49=""),"",ROUND($R49-$Q49,2))</f>
        <v/>
      </c>
      <c r="U49" s="22">
        <f>IF(OR($A49="",$Q49="",$R49=""),"",IFERROR(($R49-$Q49)/$Q49,""))</f>
        <v/>
      </c>
      <c r="V49" s="23">
        <f>IF($A49="","",IF($G49="Storniert","Nicht werten",IF(AND($G49&lt;&gt;"Abgeschlossen",$G49&lt;&gt;"Prüfung offen"),"Status prüfen",IF(OR($Q49="",$R49="",$U49=""),"Eingaben prüfen",IF($B$3="","Grenzwert prüfen",IF(OR($G49="Prüfung offen",ABS($U49)&gt;$B$3),"Manuell prüfen","Im Rahmen"))))))</f>
        <v/>
      </c>
    </row>
    <row r="50" ht="21" customHeight="1">
      <c r="A50" s="17" t="n"/>
      <c r="B50" s="27" t="n"/>
      <c r="C50" s="17" t="n"/>
      <c r="D50" s="17" t="n"/>
      <c r="E50" s="17" t="n"/>
      <c r="F50" s="17" t="n"/>
      <c r="G50" s="19" t="n"/>
      <c r="H50" s="20" t="n"/>
      <c r="I50" s="20" t="n"/>
      <c r="J50" s="20" t="n"/>
      <c r="K50" s="20" t="n"/>
      <c r="L50" s="19" t="n"/>
      <c r="M50" s="21" t="n"/>
      <c r="N50" s="21" t="n"/>
      <c r="O50" s="21" t="n"/>
      <c r="P50" s="21" t="n"/>
      <c r="Q50" s="11">
        <f>IF($A50="","",IF(OR($H50="",$M50="",$J50="",$O50=""),"",ROUND($H50*$M50+$J50*$O50,2)))</f>
        <v/>
      </c>
      <c r="R50" s="11">
        <f>IF($A50="","",IF(OR($I50="",$N50="",$K50="",$P50=""),"",ROUND($I50*$N50+$K50*$P50,2)))</f>
        <v/>
      </c>
      <c r="S50" s="7">
        <f>IF(OR($A50="",$H50="",$I50=""),"",ROUND($I50-$H50,2))</f>
        <v/>
      </c>
      <c r="T50" s="11">
        <f>IF(OR($A50="",$Q50="",$R50=""),"",ROUND($R50-$Q50,2))</f>
        <v/>
      </c>
      <c r="U50" s="12">
        <f>IF(OR($A50="",$Q50="",$R50=""),"",IFERROR(($R50-$Q50)/$Q50,""))</f>
        <v/>
      </c>
      <c r="V50" s="24">
        <f>IF($A50="","",IF($G50="Storniert","Nicht werten",IF(AND($G50&lt;&gt;"Abgeschlossen",$G50&lt;&gt;"Prüfung offen"),"Status prüfen",IF(OR($Q50="",$R50="",$U50=""),"Eingaben prüfen",IF($B$3="","Grenzwert prüfen",IF(OR($G50="Prüfung offen",ABS($U50)&gt;$B$3),"Manuell prüfen","Im Rahmen"))))))</f>
        <v/>
      </c>
    </row>
    <row r="51" ht="21" customHeight="1">
      <c r="A51" s="17" t="n"/>
      <c r="B51" s="27" t="n"/>
      <c r="C51" s="17" t="n"/>
      <c r="D51" s="17" t="n"/>
      <c r="E51" s="17" t="n"/>
      <c r="F51" s="17" t="n"/>
      <c r="G51" s="19" t="n"/>
      <c r="H51" s="20" t="n"/>
      <c r="I51" s="20" t="n"/>
      <c r="J51" s="20" t="n"/>
      <c r="K51" s="20" t="n"/>
      <c r="L51" s="19" t="n"/>
      <c r="M51" s="21" t="n"/>
      <c r="N51" s="21" t="n"/>
      <c r="O51" s="21" t="n"/>
      <c r="P51" s="21" t="n"/>
      <c r="Q51" s="10">
        <f>IF($A51="","",IF(OR($H51="",$M51="",$J51="",$O51=""),"",ROUND($H51*$M51+$J51*$O51,2)))</f>
        <v/>
      </c>
      <c r="R51" s="10">
        <f>IF($A51="","",IF(OR($I51="",$N51="",$K51="",$P51=""),"",ROUND($I51*$N51+$K51*$P51,2)))</f>
        <v/>
      </c>
      <c r="S51" s="9">
        <f>IF(OR($A51="",$H51="",$I51=""),"",ROUND($I51-$H51,2))</f>
        <v/>
      </c>
      <c r="T51" s="10">
        <f>IF(OR($A51="",$Q51="",$R51=""),"",ROUND($R51-$Q51,2))</f>
        <v/>
      </c>
      <c r="U51" s="22">
        <f>IF(OR($A51="",$Q51="",$R51=""),"",IFERROR(($R51-$Q51)/$Q51,""))</f>
        <v/>
      </c>
      <c r="V51" s="23">
        <f>IF($A51="","",IF($G51="Storniert","Nicht werten",IF(AND($G51&lt;&gt;"Abgeschlossen",$G51&lt;&gt;"Prüfung offen"),"Status prüfen",IF(OR($Q51="",$R51="",$U51=""),"Eingaben prüfen",IF($B$3="","Grenzwert prüfen",IF(OR($G51="Prüfung offen",ABS($U51)&gt;$B$3),"Manuell prüfen","Im Rahmen"))))))</f>
        <v/>
      </c>
    </row>
    <row r="52" ht="21" customHeight="1">
      <c r="A52" s="17" t="n"/>
      <c r="B52" s="27" t="n"/>
      <c r="C52" s="17" t="n"/>
      <c r="D52" s="17" t="n"/>
      <c r="E52" s="17" t="n"/>
      <c r="F52" s="17" t="n"/>
      <c r="G52" s="19" t="n"/>
      <c r="H52" s="20" t="n"/>
      <c r="I52" s="20" t="n"/>
      <c r="J52" s="20" t="n"/>
      <c r="K52" s="20" t="n"/>
      <c r="L52" s="19" t="n"/>
      <c r="M52" s="21" t="n"/>
      <c r="N52" s="21" t="n"/>
      <c r="O52" s="21" t="n"/>
      <c r="P52" s="21" t="n"/>
      <c r="Q52" s="11">
        <f>IF($A52="","",IF(OR($H52="",$M52="",$J52="",$O52=""),"",ROUND($H52*$M52+$J52*$O52,2)))</f>
        <v/>
      </c>
      <c r="R52" s="11">
        <f>IF($A52="","",IF(OR($I52="",$N52="",$K52="",$P52=""),"",ROUND($I52*$N52+$K52*$P52,2)))</f>
        <v/>
      </c>
      <c r="S52" s="7">
        <f>IF(OR($A52="",$H52="",$I52=""),"",ROUND($I52-$H52,2))</f>
        <v/>
      </c>
      <c r="T52" s="11">
        <f>IF(OR($A52="",$Q52="",$R52=""),"",ROUND($R52-$Q52,2))</f>
        <v/>
      </c>
      <c r="U52" s="12">
        <f>IF(OR($A52="",$Q52="",$R52=""),"",IFERROR(($R52-$Q52)/$Q52,""))</f>
        <v/>
      </c>
      <c r="V52" s="24">
        <f>IF($A52="","",IF($G52="Storniert","Nicht werten",IF(AND($G52&lt;&gt;"Abgeschlossen",$G52&lt;&gt;"Prüfung offen"),"Status prüfen",IF(OR($Q52="",$R52="",$U52=""),"Eingaben prüfen",IF($B$3="","Grenzwert prüfen",IF(OR($G52="Prüfung offen",ABS($U52)&gt;$B$3),"Manuell prüfen","Im Rahmen"))))))</f>
        <v/>
      </c>
    </row>
    <row r="53" ht="21" customHeight="1">
      <c r="A53" s="17" t="n"/>
      <c r="B53" s="27" t="n"/>
      <c r="C53" s="17" t="n"/>
      <c r="D53" s="17" t="n"/>
      <c r="E53" s="17" t="n"/>
      <c r="F53" s="17" t="n"/>
      <c r="G53" s="19" t="n"/>
      <c r="H53" s="20" t="n"/>
      <c r="I53" s="20" t="n"/>
      <c r="J53" s="20" t="n"/>
      <c r="K53" s="20" t="n"/>
      <c r="L53" s="19" t="n"/>
      <c r="M53" s="21" t="n"/>
      <c r="N53" s="21" t="n"/>
      <c r="O53" s="21" t="n"/>
      <c r="P53" s="21" t="n"/>
      <c r="Q53" s="10">
        <f>IF($A53="","",IF(OR($H53="",$M53="",$J53="",$O53=""),"",ROUND($H53*$M53+$J53*$O53,2)))</f>
        <v/>
      </c>
      <c r="R53" s="10">
        <f>IF($A53="","",IF(OR($I53="",$N53="",$K53="",$P53=""),"",ROUND($I53*$N53+$K53*$P53,2)))</f>
        <v/>
      </c>
      <c r="S53" s="9">
        <f>IF(OR($A53="",$H53="",$I53=""),"",ROUND($I53-$H53,2))</f>
        <v/>
      </c>
      <c r="T53" s="10">
        <f>IF(OR($A53="",$Q53="",$R53=""),"",ROUND($R53-$Q53,2))</f>
        <v/>
      </c>
      <c r="U53" s="22">
        <f>IF(OR($A53="",$Q53="",$R53=""),"",IFERROR(($R53-$Q53)/$Q53,""))</f>
        <v/>
      </c>
      <c r="V53" s="23">
        <f>IF($A53="","",IF($G53="Storniert","Nicht werten",IF(AND($G53&lt;&gt;"Abgeschlossen",$G53&lt;&gt;"Prüfung offen"),"Status prüfen",IF(OR($Q53="",$R53="",$U53=""),"Eingaben prüfen",IF($B$3="","Grenzwert prüfen",IF(OR($G53="Prüfung offen",ABS($U53)&gt;$B$3),"Manuell prüfen","Im Rahmen"))))))</f>
        <v/>
      </c>
    </row>
    <row r="54" ht="21" customHeight="1">
      <c r="A54" s="17" t="n"/>
      <c r="B54" s="27" t="n"/>
      <c r="C54" s="17" t="n"/>
      <c r="D54" s="17" t="n"/>
      <c r="E54" s="17" t="n"/>
      <c r="F54" s="17" t="n"/>
      <c r="G54" s="19" t="n"/>
      <c r="H54" s="20" t="n"/>
      <c r="I54" s="20" t="n"/>
      <c r="J54" s="20" t="n"/>
      <c r="K54" s="20" t="n"/>
      <c r="L54" s="19" t="n"/>
      <c r="M54" s="21" t="n"/>
      <c r="N54" s="21" t="n"/>
      <c r="O54" s="21" t="n"/>
      <c r="P54" s="21" t="n"/>
      <c r="Q54" s="11">
        <f>IF($A54="","",IF(OR($H54="",$M54="",$J54="",$O54=""),"",ROUND($H54*$M54+$J54*$O54,2)))</f>
        <v/>
      </c>
      <c r="R54" s="11">
        <f>IF($A54="","",IF(OR($I54="",$N54="",$K54="",$P54=""),"",ROUND($I54*$N54+$K54*$P54,2)))</f>
        <v/>
      </c>
      <c r="S54" s="7">
        <f>IF(OR($A54="",$H54="",$I54=""),"",ROUND($I54-$H54,2))</f>
        <v/>
      </c>
      <c r="T54" s="11">
        <f>IF(OR($A54="",$Q54="",$R54=""),"",ROUND($R54-$Q54,2))</f>
        <v/>
      </c>
      <c r="U54" s="12">
        <f>IF(OR($A54="",$Q54="",$R54=""),"",IFERROR(($R54-$Q54)/$Q54,""))</f>
        <v/>
      </c>
      <c r="V54" s="24">
        <f>IF($A54="","",IF($G54="Storniert","Nicht werten",IF(AND($G54&lt;&gt;"Abgeschlossen",$G54&lt;&gt;"Prüfung offen"),"Status prüfen",IF(OR($Q54="",$R54="",$U54=""),"Eingaben prüfen",IF($B$3="","Grenzwert prüfen",IF(OR($G54="Prüfung offen",ABS($U54)&gt;$B$3),"Manuell prüfen","Im Rahmen"))))))</f>
        <v/>
      </c>
    </row>
    <row r="55" ht="21" customHeight="1">
      <c r="A55" s="17" t="n"/>
      <c r="B55" s="27" t="n"/>
      <c r="C55" s="17" t="n"/>
      <c r="D55" s="17" t="n"/>
      <c r="E55" s="17" t="n"/>
      <c r="F55" s="17" t="n"/>
      <c r="G55" s="19" t="n"/>
      <c r="H55" s="20" t="n"/>
      <c r="I55" s="20" t="n"/>
      <c r="J55" s="20" t="n"/>
      <c r="K55" s="20" t="n"/>
      <c r="L55" s="19" t="n"/>
      <c r="M55" s="21" t="n"/>
      <c r="N55" s="21" t="n"/>
      <c r="O55" s="21" t="n"/>
      <c r="P55" s="21" t="n"/>
      <c r="Q55" s="10">
        <f>IF($A55="","",IF(OR($H55="",$M55="",$J55="",$O55=""),"",ROUND($H55*$M55+$J55*$O55,2)))</f>
        <v/>
      </c>
      <c r="R55" s="10">
        <f>IF($A55="","",IF(OR($I55="",$N55="",$K55="",$P55=""),"",ROUND($I55*$N55+$K55*$P55,2)))</f>
        <v/>
      </c>
      <c r="S55" s="9">
        <f>IF(OR($A55="",$H55="",$I55=""),"",ROUND($I55-$H55,2))</f>
        <v/>
      </c>
      <c r="T55" s="10">
        <f>IF(OR($A55="",$Q55="",$R55=""),"",ROUND($R55-$Q55,2))</f>
        <v/>
      </c>
      <c r="U55" s="22">
        <f>IF(OR($A55="",$Q55="",$R55=""),"",IFERROR(($R55-$Q55)/$Q55,""))</f>
        <v/>
      </c>
      <c r="V55" s="23">
        <f>IF($A55="","",IF($G55="Storniert","Nicht werten",IF(AND($G55&lt;&gt;"Abgeschlossen",$G55&lt;&gt;"Prüfung offen"),"Status prüfen",IF(OR($Q55="",$R55="",$U55=""),"Eingaben prüfen",IF($B$3="","Grenzwert prüfen",IF(OR($G55="Prüfung offen",ABS($U55)&gt;$B$3),"Manuell prüfen","Im Rahmen"))))))</f>
        <v/>
      </c>
    </row>
    <row r="56" ht="21" customHeight="1">
      <c r="A56" s="17" t="n"/>
      <c r="B56" s="27" t="n"/>
      <c r="C56" s="17" t="n"/>
      <c r="D56" s="17" t="n"/>
      <c r="E56" s="17" t="n"/>
      <c r="F56" s="17" t="n"/>
      <c r="G56" s="19" t="n"/>
      <c r="H56" s="20" t="n"/>
      <c r="I56" s="20" t="n"/>
      <c r="J56" s="20" t="n"/>
      <c r="K56" s="20" t="n"/>
      <c r="L56" s="19" t="n"/>
      <c r="M56" s="21" t="n"/>
      <c r="N56" s="21" t="n"/>
      <c r="O56" s="21" t="n"/>
      <c r="P56" s="21" t="n"/>
      <c r="Q56" s="11">
        <f>IF($A56="","",IF(OR($H56="",$M56="",$J56="",$O56=""),"",ROUND($H56*$M56+$J56*$O56,2)))</f>
        <v/>
      </c>
      <c r="R56" s="11">
        <f>IF($A56="","",IF(OR($I56="",$N56="",$K56="",$P56=""),"",ROUND($I56*$N56+$K56*$P56,2)))</f>
        <v/>
      </c>
      <c r="S56" s="7">
        <f>IF(OR($A56="",$H56="",$I56=""),"",ROUND($I56-$H56,2))</f>
        <v/>
      </c>
      <c r="T56" s="11">
        <f>IF(OR($A56="",$Q56="",$R56=""),"",ROUND($R56-$Q56,2))</f>
        <v/>
      </c>
      <c r="U56" s="12">
        <f>IF(OR($A56="",$Q56="",$R56=""),"",IFERROR(($R56-$Q56)/$Q56,""))</f>
        <v/>
      </c>
      <c r="V56" s="24">
        <f>IF($A56="","",IF($G56="Storniert","Nicht werten",IF(AND($G56&lt;&gt;"Abgeschlossen",$G56&lt;&gt;"Prüfung offen"),"Status prüfen",IF(OR($Q56="",$R56="",$U56=""),"Eingaben prüfen",IF($B$3="","Grenzwert prüfen",IF(OR($G56="Prüfung offen",ABS($U56)&gt;$B$3),"Manuell prüfen","Im Rahmen"))))))</f>
        <v/>
      </c>
    </row>
    <row r="57" ht="21" customHeight="1">
      <c r="A57" s="17" t="n"/>
      <c r="B57" s="27" t="n"/>
      <c r="C57" s="17" t="n"/>
      <c r="D57" s="17" t="n"/>
      <c r="E57" s="17" t="n"/>
      <c r="F57" s="17" t="n"/>
      <c r="G57" s="19" t="n"/>
      <c r="H57" s="20" t="n"/>
      <c r="I57" s="20" t="n"/>
      <c r="J57" s="20" t="n"/>
      <c r="K57" s="20" t="n"/>
      <c r="L57" s="19" t="n"/>
      <c r="M57" s="21" t="n"/>
      <c r="N57" s="21" t="n"/>
      <c r="O57" s="21" t="n"/>
      <c r="P57" s="21" t="n"/>
      <c r="Q57" s="10">
        <f>IF($A57="","",IF(OR($H57="",$M57="",$J57="",$O57=""),"",ROUND($H57*$M57+$J57*$O57,2)))</f>
        <v/>
      </c>
      <c r="R57" s="10">
        <f>IF($A57="","",IF(OR($I57="",$N57="",$K57="",$P57=""),"",ROUND($I57*$N57+$K57*$P57,2)))</f>
        <v/>
      </c>
      <c r="S57" s="9">
        <f>IF(OR($A57="",$H57="",$I57=""),"",ROUND($I57-$H57,2))</f>
        <v/>
      </c>
      <c r="T57" s="10">
        <f>IF(OR($A57="",$Q57="",$R57=""),"",ROUND($R57-$Q57,2))</f>
        <v/>
      </c>
      <c r="U57" s="22">
        <f>IF(OR($A57="",$Q57="",$R57=""),"",IFERROR(($R57-$Q57)/$Q57,""))</f>
        <v/>
      </c>
      <c r="V57" s="23">
        <f>IF($A57="","",IF($G57="Storniert","Nicht werten",IF(AND($G57&lt;&gt;"Abgeschlossen",$G57&lt;&gt;"Prüfung offen"),"Status prüfen",IF(OR($Q57="",$R57="",$U57=""),"Eingaben prüfen",IF($B$3="","Grenzwert prüfen",IF(OR($G57="Prüfung offen",ABS($U57)&gt;$B$3),"Manuell prüfen","Im Rahmen"))))))</f>
        <v/>
      </c>
    </row>
    <row r="58" ht="21" customHeight="1">
      <c r="A58" s="17" t="n"/>
      <c r="B58" s="27" t="n"/>
      <c r="C58" s="17" t="n"/>
      <c r="D58" s="17" t="n"/>
      <c r="E58" s="17" t="n"/>
      <c r="F58" s="17" t="n"/>
      <c r="G58" s="19" t="n"/>
      <c r="H58" s="20" t="n"/>
      <c r="I58" s="20" t="n"/>
      <c r="J58" s="20" t="n"/>
      <c r="K58" s="20" t="n"/>
      <c r="L58" s="19" t="n"/>
      <c r="M58" s="21" t="n"/>
      <c r="N58" s="21" t="n"/>
      <c r="O58" s="21" t="n"/>
      <c r="P58" s="21" t="n"/>
      <c r="Q58" s="11">
        <f>IF($A58="","",IF(OR($H58="",$M58="",$J58="",$O58=""),"",ROUND($H58*$M58+$J58*$O58,2)))</f>
        <v/>
      </c>
      <c r="R58" s="11">
        <f>IF($A58="","",IF(OR($I58="",$N58="",$K58="",$P58=""),"",ROUND($I58*$N58+$K58*$P58,2)))</f>
        <v/>
      </c>
      <c r="S58" s="7">
        <f>IF(OR($A58="",$H58="",$I58=""),"",ROUND($I58-$H58,2))</f>
        <v/>
      </c>
      <c r="T58" s="11">
        <f>IF(OR($A58="",$Q58="",$R58=""),"",ROUND($R58-$Q58,2))</f>
        <v/>
      </c>
      <c r="U58" s="12">
        <f>IF(OR($A58="",$Q58="",$R58=""),"",IFERROR(($R58-$Q58)/$Q58,""))</f>
        <v/>
      </c>
      <c r="V58" s="24">
        <f>IF($A58="","",IF($G58="Storniert","Nicht werten",IF(AND($G58&lt;&gt;"Abgeschlossen",$G58&lt;&gt;"Prüfung offen"),"Status prüfen",IF(OR($Q58="",$R58="",$U58=""),"Eingaben prüfen",IF($B$3="","Grenzwert prüfen",IF(OR($G58="Prüfung offen",ABS($U58)&gt;$B$3),"Manuell prüfen","Im Rahmen"))))))</f>
        <v/>
      </c>
    </row>
    <row r="59" ht="21" customHeight="1">
      <c r="A59" s="17" t="n"/>
      <c r="B59" s="27" t="n"/>
      <c r="C59" s="17" t="n"/>
      <c r="D59" s="17" t="n"/>
      <c r="E59" s="17" t="n"/>
      <c r="F59" s="17" t="n"/>
      <c r="G59" s="19" t="n"/>
      <c r="H59" s="20" t="n"/>
      <c r="I59" s="20" t="n"/>
      <c r="J59" s="20" t="n"/>
      <c r="K59" s="20" t="n"/>
      <c r="L59" s="19" t="n"/>
      <c r="M59" s="21" t="n"/>
      <c r="N59" s="21" t="n"/>
      <c r="O59" s="21" t="n"/>
      <c r="P59" s="21" t="n"/>
      <c r="Q59" s="10">
        <f>IF($A59="","",IF(OR($H59="",$M59="",$J59="",$O59=""),"",ROUND($H59*$M59+$J59*$O59,2)))</f>
        <v/>
      </c>
      <c r="R59" s="10">
        <f>IF($A59="","",IF(OR($I59="",$N59="",$K59="",$P59=""),"",ROUND($I59*$N59+$K59*$P59,2)))</f>
        <v/>
      </c>
      <c r="S59" s="9">
        <f>IF(OR($A59="",$H59="",$I59=""),"",ROUND($I59-$H59,2))</f>
        <v/>
      </c>
      <c r="T59" s="10">
        <f>IF(OR($A59="",$Q59="",$R59=""),"",ROUND($R59-$Q59,2))</f>
        <v/>
      </c>
      <c r="U59" s="22">
        <f>IF(OR($A59="",$Q59="",$R59=""),"",IFERROR(($R59-$Q59)/$Q59,""))</f>
        <v/>
      </c>
      <c r="V59" s="23">
        <f>IF($A59="","",IF($G59="Storniert","Nicht werten",IF(AND($G59&lt;&gt;"Abgeschlossen",$G59&lt;&gt;"Prüfung offen"),"Status prüfen",IF(OR($Q59="",$R59="",$U59=""),"Eingaben prüfen",IF($B$3="","Grenzwert prüfen",IF(OR($G59="Prüfung offen",ABS($U59)&gt;$B$3),"Manuell prüfen","Im Rahmen"))))))</f>
        <v/>
      </c>
    </row>
    <row r="60" ht="21" customHeight="1">
      <c r="A60" s="17" t="n"/>
      <c r="B60" s="27" t="n"/>
      <c r="C60" s="17" t="n"/>
      <c r="D60" s="17" t="n"/>
      <c r="E60" s="17" t="n"/>
      <c r="F60" s="17" t="n"/>
      <c r="G60" s="19" t="n"/>
      <c r="H60" s="20" t="n"/>
      <c r="I60" s="20" t="n"/>
      <c r="J60" s="20" t="n"/>
      <c r="K60" s="20" t="n"/>
      <c r="L60" s="19" t="n"/>
      <c r="M60" s="21" t="n"/>
      <c r="N60" s="21" t="n"/>
      <c r="O60" s="21" t="n"/>
      <c r="P60" s="21" t="n"/>
      <c r="Q60" s="11">
        <f>IF($A60="","",IF(OR($H60="",$M60="",$J60="",$O60=""),"",ROUND($H60*$M60+$J60*$O60,2)))</f>
        <v/>
      </c>
      <c r="R60" s="11">
        <f>IF($A60="","",IF(OR($I60="",$N60="",$K60="",$P60=""),"",ROUND($I60*$N60+$K60*$P60,2)))</f>
        <v/>
      </c>
      <c r="S60" s="7">
        <f>IF(OR($A60="",$H60="",$I60=""),"",ROUND($I60-$H60,2))</f>
        <v/>
      </c>
      <c r="T60" s="11">
        <f>IF(OR($A60="",$Q60="",$R60=""),"",ROUND($R60-$Q60,2))</f>
        <v/>
      </c>
      <c r="U60" s="12">
        <f>IF(OR($A60="",$Q60="",$R60=""),"",IFERROR(($R60-$Q60)/$Q60,""))</f>
        <v/>
      </c>
      <c r="V60" s="24">
        <f>IF($A60="","",IF($G60="Storniert","Nicht werten",IF(AND($G60&lt;&gt;"Abgeschlossen",$G60&lt;&gt;"Prüfung offen"),"Status prüfen",IF(OR($Q60="",$R60="",$U60=""),"Eingaben prüfen",IF($B$3="","Grenzwert prüfen",IF(OR($G60="Prüfung offen",ABS($U60)&gt;$B$3),"Manuell prüfen","Im Rahmen"))))))</f>
        <v/>
      </c>
    </row>
    <row r="61" ht="21" customHeight="1">
      <c r="A61" s="17" t="n"/>
      <c r="B61" s="27" t="n"/>
      <c r="C61" s="17" t="n"/>
      <c r="D61" s="17" t="n"/>
      <c r="E61" s="17" t="n"/>
      <c r="F61" s="17" t="n"/>
      <c r="G61" s="19" t="n"/>
      <c r="H61" s="20" t="n"/>
      <c r="I61" s="20" t="n"/>
      <c r="J61" s="20" t="n"/>
      <c r="K61" s="20" t="n"/>
      <c r="L61" s="19" t="n"/>
      <c r="M61" s="21" t="n"/>
      <c r="N61" s="21" t="n"/>
      <c r="O61" s="21" t="n"/>
      <c r="P61" s="21" t="n"/>
      <c r="Q61" s="10">
        <f>IF($A61="","",IF(OR($H61="",$M61="",$J61="",$O61=""),"",ROUND($H61*$M61+$J61*$O61,2)))</f>
        <v/>
      </c>
      <c r="R61" s="10">
        <f>IF($A61="","",IF(OR($I61="",$N61="",$K61="",$P61=""),"",ROUND($I61*$N61+$K61*$P61,2)))</f>
        <v/>
      </c>
      <c r="S61" s="9">
        <f>IF(OR($A61="",$H61="",$I61=""),"",ROUND($I61-$H61,2))</f>
        <v/>
      </c>
      <c r="T61" s="10">
        <f>IF(OR($A61="",$Q61="",$R61=""),"",ROUND($R61-$Q61,2))</f>
        <v/>
      </c>
      <c r="U61" s="22">
        <f>IF(OR($A61="",$Q61="",$R61=""),"",IFERROR(($R61-$Q61)/$Q61,""))</f>
        <v/>
      </c>
      <c r="V61" s="23">
        <f>IF($A61="","",IF($G61="Storniert","Nicht werten",IF(AND($G61&lt;&gt;"Abgeschlossen",$G61&lt;&gt;"Prüfung offen"),"Status prüfen",IF(OR($Q61="",$R61="",$U61=""),"Eingaben prüfen",IF($B$3="","Grenzwert prüfen",IF(OR($G61="Prüfung offen",ABS($U61)&gt;$B$3),"Manuell prüfen","Im Rahmen"))))))</f>
        <v/>
      </c>
    </row>
    <row r="62" ht="21" customHeight="1">
      <c r="A62" s="17" t="n"/>
      <c r="B62" s="27" t="n"/>
      <c r="C62" s="17" t="n"/>
      <c r="D62" s="17" t="n"/>
      <c r="E62" s="17" t="n"/>
      <c r="F62" s="17" t="n"/>
      <c r="G62" s="19" t="n"/>
      <c r="H62" s="20" t="n"/>
      <c r="I62" s="20" t="n"/>
      <c r="J62" s="20" t="n"/>
      <c r="K62" s="20" t="n"/>
      <c r="L62" s="19" t="n"/>
      <c r="M62" s="21" t="n"/>
      <c r="N62" s="21" t="n"/>
      <c r="O62" s="21" t="n"/>
      <c r="P62" s="21" t="n"/>
      <c r="Q62" s="11">
        <f>IF($A62="","",IF(OR($H62="",$M62="",$J62="",$O62=""),"",ROUND($H62*$M62+$J62*$O62,2)))</f>
        <v/>
      </c>
      <c r="R62" s="11">
        <f>IF($A62="","",IF(OR($I62="",$N62="",$K62="",$P62=""),"",ROUND($I62*$N62+$K62*$P62,2)))</f>
        <v/>
      </c>
      <c r="S62" s="7">
        <f>IF(OR($A62="",$H62="",$I62=""),"",ROUND($I62-$H62,2))</f>
        <v/>
      </c>
      <c r="T62" s="11">
        <f>IF(OR($A62="",$Q62="",$R62=""),"",ROUND($R62-$Q62,2))</f>
        <v/>
      </c>
      <c r="U62" s="12">
        <f>IF(OR($A62="",$Q62="",$R62=""),"",IFERROR(($R62-$Q62)/$Q62,""))</f>
        <v/>
      </c>
      <c r="V62" s="24">
        <f>IF($A62="","",IF($G62="Storniert","Nicht werten",IF(AND($G62&lt;&gt;"Abgeschlossen",$G62&lt;&gt;"Prüfung offen"),"Status prüfen",IF(OR($Q62="",$R62="",$U62=""),"Eingaben prüfen",IF($B$3="","Grenzwert prüfen",IF(OR($G62="Prüfung offen",ABS($U62)&gt;$B$3),"Manuell prüfen","Im Rahmen"))))))</f>
        <v/>
      </c>
    </row>
    <row r="63" ht="21" customHeight="1">
      <c r="A63" s="17" t="n"/>
      <c r="B63" s="27" t="n"/>
      <c r="C63" s="17" t="n"/>
      <c r="D63" s="17" t="n"/>
      <c r="E63" s="17" t="n"/>
      <c r="F63" s="17" t="n"/>
      <c r="G63" s="19" t="n"/>
      <c r="H63" s="20" t="n"/>
      <c r="I63" s="20" t="n"/>
      <c r="J63" s="20" t="n"/>
      <c r="K63" s="20" t="n"/>
      <c r="L63" s="19" t="n"/>
      <c r="M63" s="21" t="n"/>
      <c r="N63" s="21" t="n"/>
      <c r="O63" s="21" t="n"/>
      <c r="P63" s="21" t="n"/>
      <c r="Q63" s="10">
        <f>IF($A63="","",IF(OR($H63="",$M63="",$J63="",$O63=""),"",ROUND($H63*$M63+$J63*$O63,2)))</f>
        <v/>
      </c>
      <c r="R63" s="10">
        <f>IF($A63="","",IF(OR($I63="",$N63="",$K63="",$P63=""),"",ROUND($I63*$N63+$K63*$P63,2)))</f>
        <v/>
      </c>
      <c r="S63" s="9">
        <f>IF(OR($A63="",$H63="",$I63=""),"",ROUND($I63-$H63,2))</f>
        <v/>
      </c>
      <c r="T63" s="10">
        <f>IF(OR($A63="",$Q63="",$R63=""),"",ROUND($R63-$Q63,2))</f>
        <v/>
      </c>
      <c r="U63" s="22">
        <f>IF(OR($A63="",$Q63="",$R63=""),"",IFERROR(($R63-$Q63)/$Q63,""))</f>
        <v/>
      </c>
      <c r="V63" s="23">
        <f>IF($A63="","",IF($G63="Storniert","Nicht werten",IF(AND($G63&lt;&gt;"Abgeschlossen",$G63&lt;&gt;"Prüfung offen"),"Status prüfen",IF(OR($Q63="",$R63="",$U63=""),"Eingaben prüfen",IF($B$3="","Grenzwert prüfen",IF(OR($G63="Prüfung offen",ABS($U63)&gt;$B$3),"Manuell prüfen","Im Rahmen"))))))</f>
        <v/>
      </c>
    </row>
    <row r="64" ht="21" customHeight="1">
      <c r="A64" s="17" t="n"/>
      <c r="B64" s="27" t="n"/>
      <c r="C64" s="17" t="n"/>
      <c r="D64" s="17" t="n"/>
      <c r="E64" s="17" t="n"/>
      <c r="F64" s="17" t="n"/>
      <c r="G64" s="19" t="n"/>
      <c r="H64" s="20" t="n"/>
      <c r="I64" s="20" t="n"/>
      <c r="J64" s="20" t="n"/>
      <c r="K64" s="20" t="n"/>
      <c r="L64" s="19" t="n"/>
      <c r="M64" s="21" t="n"/>
      <c r="N64" s="21" t="n"/>
      <c r="O64" s="21" t="n"/>
      <c r="P64" s="21" t="n"/>
      <c r="Q64" s="11">
        <f>IF($A64="","",IF(OR($H64="",$M64="",$J64="",$O64=""),"",ROUND($H64*$M64+$J64*$O64,2)))</f>
        <v/>
      </c>
      <c r="R64" s="11">
        <f>IF($A64="","",IF(OR($I64="",$N64="",$K64="",$P64=""),"",ROUND($I64*$N64+$K64*$P64,2)))</f>
        <v/>
      </c>
      <c r="S64" s="7">
        <f>IF(OR($A64="",$H64="",$I64=""),"",ROUND($I64-$H64,2))</f>
        <v/>
      </c>
      <c r="T64" s="11">
        <f>IF(OR($A64="",$Q64="",$R64=""),"",ROUND($R64-$Q64,2))</f>
        <v/>
      </c>
      <c r="U64" s="12">
        <f>IF(OR($A64="",$Q64="",$R64=""),"",IFERROR(($R64-$Q64)/$Q64,""))</f>
        <v/>
      </c>
      <c r="V64" s="24">
        <f>IF($A64="","",IF($G64="Storniert","Nicht werten",IF(AND($G64&lt;&gt;"Abgeschlossen",$G64&lt;&gt;"Prüfung offen"),"Status prüfen",IF(OR($Q64="",$R64="",$U64=""),"Eingaben prüfen",IF($B$3="","Grenzwert prüfen",IF(OR($G64="Prüfung offen",ABS($U64)&gt;$B$3),"Manuell prüfen","Im Rahmen"))))))</f>
        <v/>
      </c>
    </row>
    <row r="65" ht="21" customHeight="1">
      <c r="A65" s="17" t="n"/>
      <c r="B65" s="27" t="n"/>
      <c r="C65" s="17" t="n"/>
      <c r="D65" s="17" t="n"/>
      <c r="E65" s="17" t="n"/>
      <c r="F65" s="17" t="n"/>
      <c r="G65" s="19" t="n"/>
      <c r="H65" s="20" t="n"/>
      <c r="I65" s="20" t="n"/>
      <c r="J65" s="20" t="n"/>
      <c r="K65" s="20" t="n"/>
      <c r="L65" s="19" t="n"/>
      <c r="M65" s="21" t="n"/>
      <c r="N65" s="21" t="n"/>
      <c r="O65" s="21" t="n"/>
      <c r="P65" s="21" t="n"/>
      <c r="Q65" s="10">
        <f>IF($A65="","",IF(OR($H65="",$M65="",$J65="",$O65=""),"",ROUND($H65*$M65+$J65*$O65,2)))</f>
        <v/>
      </c>
      <c r="R65" s="10">
        <f>IF($A65="","",IF(OR($I65="",$N65="",$K65="",$P65=""),"",ROUND($I65*$N65+$K65*$P65,2)))</f>
        <v/>
      </c>
      <c r="S65" s="9">
        <f>IF(OR($A65="",$H65="",$I65=""),"",ROUND($I65-$H65,2))</f>
        <v/>
      </c>
      <c r="T65" s="10">
        <f>IF(OR($A65="",$Q65="",$R65=""),"",ROUND($R65-$Q65,2))</f>
        <v/>
      </c>
      <c r="U65" s="22">
        <f>IF(OR($A65="",$Q65="",$R65=""),"",IFERROR(($R65-$Q65)/$Q65,""))</f>
        <v/>
      </c>
      <c r="V65" s="23">
        <f>IF($A65="","",IF($G65="Storniert","Nicht werten",IF(AND($G65&lt;&gt;"Abgeschlossen",$G65&lt;&gt;"Prüfung offen"),"Status prüfen",IF(OR($Q65="",$R65="",$U65=""),"Eingaben prüfen",IF($B$3="","Grenzwert prüfen",IF(OR($G65="Prüfung offen",ABS($U65)&gt;$B$3),"Manuell prüfen","Im Rahmen"))))))</f>
        <v/>
      </c>
    </row>
    <row r="66" ht="21" customHeight="1">
      <c r="A66" s="17" t="n"/>
      <c r="B66" s="27" t="n"/>
      <c r="C66" s="17" t="n"/>
      <c r="D66" s="17" t="n"/>
      <c r="E66" s="17" t="n"/>
      <c r="F66" s="17" t="n"/>
      <c r="G66" s="19" t="n"/>
      <c r="H66" s="20" t="n"/>
      <c r="I66" s="20" t="n"/>
      <c r="J66" s="20" t="n"/>
      <c r="K66" s="20" t="n"/>
      <c r="L66" s="19" t="n"/>
      <c r="M66" s="21" t="n"/>
      <c r="N66" s="21" t="n"/>
      <c r="O66" s="21" t="n"/>
      <c r="P66" s="21" t="n"/>
      <c r="Q66" s="11">
        <f>IF($A66="","",IF(OR($H66="",$M66="",$J66="",$O66=""),"",ROUND($H66*$M66+$J66*$O66,2)))</f>
        <v/>
      </c>
      <c r="R66" s="11">
        <f>IF($A66="","",IF(OR($I66="",$N66="",$K66="",$P66=""),"",ROUND($I66*$N66+$K66*$P66,2)))</f>
        <v/>
      </c>
      <c r="S66" s="7">
        <f>IF(OR($A66="",$H66="",$I66=""),"",ROUND($I66-$H66,2))</f>
        <v/>
      </c>
      <c r="T66" s="11">
        <f>IF(OR($A66="",$Q66="",$R66=""),"",ROUND($R66-$Q66,2))</f>
        <v/>
      </c>
      <c r="U66" s="12">
        <f>IF(OR($A66="",$Q66="",$R66=""),"",IFERROR(($R66-$Q66)/$Q66,""))</f>
        <v/>
      </c>
      <c r="V66" s="24">
        <f>IF($A66="","",IF($G66="Storniert","Nicht werten",IF(AND($G66&lt;&gt;"Abgeschlossen",$G66&lt;&gt;"Prüfung offen"),"Status prüfen",IF(OR($Q66="",$R66="",$U66=""),"Eingaben prüfen",IF($B$3="","Grenzwert prüfen",IF(OR($G66="Prüfung offen",ABS($U66)&gt;$B$3),"Manuell prüfen","Im Rahmen"))))))</f>
        <v/>
      </c>
    </row>
    <row r="67" ht="21" customHeight="1">
      <c r="A67" s="17" t="n"/>
      <c r="B67" s="27" t="n"/>
      <c r="C67" s="17" t="n"/>
      <c r="D67" s="17" t="n"/>
      <c r="E67" s="17" t="n"/>
      <c r="F67" s="17" t="n"/>
      <c r="G67" s="19" t="n"/>
      <c r="H67" s="20" t="n"/>
      <c r="I67" s="20" t="n"/>
      <c r="J67" s="20" t="n"/>
      <c r="K67" s="20" t="n"/>
      <c r="L67" s="19" t="n"/>
      <c r="M67" s="21" t="n"/>
      <c r="N67" s="21" t="n"/>
      <c r="O67" s="21" t="n"/>
      <c r="P67" s="21" t="n"/>
      <c r="Q67" s="10">
        <f>IF($A67="","",IF(OR($H67="",$M67="",$J67="",$O67=""),"",ROUND($H67*$M67+$J67*$O67,2)))</f>
        <v/>
      </c>
      <c r="R67" s="10">
        <f>IF($A67="","",IF(OR($I67="",$N67="",$K67="",$P67=""),"",ROUND($I67*$N67+$K67*$P67,2)))</f>
        <v/>
      </c>
      <c r="S67" s="9">
        <f>IF(OR($A67="",$H67="",$I67=""),"",ROUND($I67-$H67,2))</f>
        <v/>
      </c>
      <c r="T67" s="10">
        <f>IF(OR($A67="",$Q67="",$R67=""),"",ROUND($R67-$Q67,2))</f>
        <v/>
      </c>
      <c r="U67" s="22">
        <f>IF(OR($A67="",$Q67="",$R67=""),"",IFERROR(($R67-$Q67)/$Q67,""))</f>
        <v/>
      </c>
      <c r="V67" s="23">
        <f>IF($A67="","",IF($G67="Storniert","Nicht werten",IF(AND($G67&lt;&gt;"Abgeschlossen",$G67&lt;&gt;"Prüfung offen"),"Status prüfen",IF(OR($Q67="",$R67="",$U67=""),"Eingaben prüfen",IF($B$3="","Grenzwert prüfen",IF(OR($G67="Prüfung offen",ABS($U67)&gt;$B$3),"Manuell prüfen","Im Rahmen"))))))</f>
        <v/>
      </c>
    </row>
    <row r="68" ht="21" customHeight="1">
      <c r="A68" s="17" t="n"/>
      <c r="B68" s="27" t="n"/>
      <c r="C68" s="17" t="n"/>
      <c r="D68" s="17" t="n"/>
      <c r="E68" s="17" t="n"/>
      <c r="F68" s="17" t="n"/>
      <c r="G68" s="19" t="n"/>
      <c r="H68" s="20" t="n"/>
      <c r="I68" s="20" t="n"/>
      <c r="J68" s="20" t="n"/>
      <c r="K68" s="20" t="n"/>
      <c r="L68" s="19" t="n"/>
      <c r="M68" s="21" t="n"/>
      <c r="N68" s="21" t="n"/>
      <c r="O68" s="21" t="n"/>
      <c r="P68" s="21" t="n"/>
      <c r="Q68" s="11">
        <f>IF($A68="","",IF(OR($H68="",$M68="",$J68="",$O68=""),"",ROUND($H68*$M68+$J68*$O68,2)))</f>
        <v/>
      </c>
      <c r="R68" s="11">
        <f>IF($A68="","",IF(OR($I68="",$N68="",$K68="",$P68=""),"",ROUND($I68*$N68+$K68*$P68,2)))</f>
        <v/>
      </c>
      <c r="S68" s="7">
        <f>IF(OR($A68="",$H68="",$I68=""),"",ROUND($I68-$H68,2))</f>
        <v/>
      </c>
      <c r="T68" s="11">
        <f>IF(OR($A68="",$Q68="",$R68=""),"",ROUND($R68-$Q68,2))</f>
        <v/>
      </c>
      <c r="U68" s="12">
        <f>IF(OR($A68="",$Q68="",$R68=""),"",IFERROR(($R68-$Q68)/$Q68,""))</f>
        <v/>
      </c>
      <c r="V68" s="24">
        <f>IF($A68="","",IF($G68="Storniert","Nicht werten",IF(AND($G68&lt;&gt;"Abgeschlossen",$G68&lt;&gt;"Prüfung offen"),"Status prüfen",IF(OR($Q68="",$R68="",$U68=""),"Eingaben prüfen",IF($B$3="","Grenzwert prüfen",IF(OR($G68="Prüfung offen",ABS($U68)&gt;$B$3),"Manuell prüfen","Im Rahmen"))))))</f>
        <v/>
      </c>
    </row>
    <row r="69" ht="21" customHeight="1">
      <c r="A69" s="17" t="n"/>
      <c r="B69" s="27" t="n"/>
      <c r="C69" s="17" t="n"/>
      <c r="D69" s="17" t="n"/>
      <c r="E69" s="17" t="n"/>
      <c r="F69" s="17" t="n"/>
      <c r="G69" s="19" t="n"/>
      <c r="H69" s="20" t="n"/>
      <c r="I69" s="20" t="n"/>
      <c r="J69" s="20" t="n"/>
      <c r="K69" s="20" t="n"/>
      <c r="L69" s="19" t="n"/>
      <c r="M69" s="21" t="n"/>
      <c r="N69" s="21" t="n"/>
      <c r="O69" s="21" t="n"/>
      <c r="P69" s="21" t="n"/>
      <c r="Q69" s="10">
        <f>IF($A69="","",IF(OR($H69="",$M69="",$J69="",$O69=""),"",ROUND($H69*$M69+$J69*$O69,2)))</f>
        <v/>
      </c>
      <c r="R69" s="10">
        <f>IF($A69="","",IF(OR($I69="",$N69="",$K69="",$P69=""),"",ROUND($I69*$N69+$K69*$P69,2)))</f>
        <v/>
      </c>
      <c r="S69" s="9">
        <f>IF(OR($A69="",$H69="",$I69=""),"",ROUND($I69-$H69,2))</f>
        <v/>
      </c>
      <c r="T69" s="10">
        <f>IF(OR($A69="",$Q69="",$R69=""),"",ROUND($R69-$Q69,2))</f>
        <v/>
      </c>
      <c r="U69" s="22">
        <f>IF(OR($A69="",$Q69="",$R69=""),"",IFERROR(($R69-$Q69)/$Q69,""))</f>
        <v/>
      </c>
      <c r="V69" s="23">
        <f>IF($A69="","",IF($G69="Storniert","Nicht werten",IF(AND($G69&lt;&gt;"Abgeschlossen",$G69&lt;&gt;"Prüfung offen"),"Status prüfen",IF(OR($Q69="",$R69="",$U69=""),"Eingaben prüfen",IF($B$3="","Grenzwert prüfen",IF(OR($G69="Prüfung offen",ABS($U69)&gt;$B$3),"Manuell prüfen","Im Rahmen"))))))</f>
        <v/>
      </c>
    </row>
    <row r="70" ht="21" customHeight="1">
      <c r="A70" s="17" t="n"/>
      <c r="B70" s="27" t="n"/>
      <c r="C70" s="17" t="n"/>
      <c r="D70" s="17" t="n"/>
      <c r="E70" s="17" t="n"/>
      <c r="F70" s="17" t="n"/>
      <c r="G70" s="19" t="n"/>
      <c r="H70" s="20" t="n"/>
      <c r="I70" s="20" t="n"/>
      <c r="J70" s="20" t="n"/>
      <c r="K70" s="20" t="n"/>
      <c r="L70" s="19" t="n"/>
      <c r="M70" s="21" t="n"/>
      <c r="N70" s="21" t="n"/>
      <c r="O70" s="21" t="n"/>
      <c r="P70" s="21" t="n"/>
      <c r="Q70" s="11">
        <f>IF($A70="","",IF(OR($H70="",$M70="",$J70="",$O70=""),"",ROUND($H70*$M70+$J70*$O70,2)))</f>
        <v/>
      </c>
      <c r="R70" s="11">
        <f>IF($A70="","",IF(OR($I70="",$N70="",$K70="",$P70=""),"",ROUND($I70*$N70+$K70*$P70,2)))</f>
        <v/>
      </c>
      <c r="S70" s="7">
        <f>IF(OR($A70="",$H70="",$I70=""),"",ROUND($I70-$H70,2))</f>
        <v/>
      </c>
      <c r="T70" s="11">
        <f>IF(OR($A70="",$Q70="",$R70=""),"",ROUND($R70-$Q70,2))</f>
        <v/>
      </c>
      <c r="U70" s="12">
        <f>IF(OR($A70="",$Q70="",$R70=""),"",IFERROR(($R70-$Q70)/$Q70,""))</f>
        <v/>
      </c>
      <c r="V70" s="24">
        <f>IF($A70="","",IF($G70="Storniert","Nicht werten",IF(AND($G70&lt;&gt;"Abgeschlossen",$G70&lt;&gt;"Prüfung offen"),"Status prüfen",IF(OR($Q70="",$R70="",$U70=""),"Eingaben prüfen",IF($B$3="","Grenzwert prüfen",IF(OR($G70="Prüfung offen",ABS($U70)&gt;$B$3),"Manuell prüfen","Im Rahmen"))))))</f>
        <v/>
      </c>
    </row>
    <row r="71" ht="21" customHeight="1">
      <c r="A71" s="17" t="n"/>
      <c r="B71" s="27" t="n"/>
      <c r="C71" s="17" t="n"/>
      <c r="D71" s="17" t="n"/>
      <c r="E71" s="17" t="n"/>
      <c r="F71" s="17" t="n"/>
      <c r="G71" s="19" t="n"/>
      <c r="H71" s="20" t="n"/>
      <c r="I71" s="20" t="n"/>
      <c r="J71" s="20" t="n"/>
      <c r="K71" s="20" t="n"/>
      <c r="L71" s="19" t="n"/>
      <c r="M71" s="21" t="n"/>
      <c r="N71" s="21" t="n"/>
      <c r="O71" s="21" t="n"/>
      <c r="P71" s="21" t="n"/>
      <c r="Q71" s="10">
        <f>IF($A71="","",IF(OR($H71="",$M71="",$J71="",$O71=""),"",ROUND($H71*$M71+$J71*$O71,2)))</f>
        <v/>
      </c>
      <c r="R71" s="10">
        <f>IF($A71="","",IF(OR($I71="",$N71="",$K71="",$P71=""),"",ROUND($I71*$N71+$K71*$P71,2)))</f>
        <v/>
      </c>
      <c r="S71" s="9">
        <f>IF(OR($A71="",$H71="",$I71=""),"",ROUND($I71-$H71,2))</f>
        <v/>
      </c>
      <c r="T71" s="10">
        <f>IF(OR($A71="",$Q71="",$R71=""),"",ROUND($R71-$Q71,2))</f>
        <v/>
      </c>
      <c r="U71" s="22">
        <f>IF(OR($A71="",$Q71="",$R71=""),"",IFERROR(($R71-$Q71)/$Q71,""))</f>
        <v/>
      </c>
      <c r="V71" s="23">
        <f>IF($A71="","",IF($G71="Storniert","Nicht werten",IF(AND($G71&lt;&gt;"Abgeschlossen",$G71&lt;&gt;"Prüfung offen"),"Status prüfen",IF(OR($Q71="",$R71="",$U71=""),"Eingaben prüfen",IF($B$3="","Grenzwert prüfen",IF(OR($G71="Prüfung offen",ABS($U71)&gt;$B$3),"Manuell prüfen","Im Rahmen"))))))</f>
        <v/>
      </c>
    </row>
    <row r="72" ht="21" customHeight="1">
      <c r="A72" s="17" t="n"/>
      <c r="B72" s="27" t="n"/>
      <c r="C72" s="17" t="n"/>
      <c r="D72" s="17" t="n"/>
      <c r="E72" s="17" t="n"/>
      <c r="F72" s="17" t="n"/>
      <c r="G72" s="19" t="n"/>
      <c r="H72" s="20" t="n"/>
      <c r="I72" s="20" t="n"/>
      <c r="J72" s="20" t="n"/>
      <c r="K72" s="20" t="n"/>
      <c r="L72" s="19" t="n"/>
      <c r="M72" s="21" t="n"/>
      <c r="N72" s="21" t="n"/>
      <c r="O72" s="21" t="n"/>
      <c r="P72" s="21" t="n"/>
      <c r="Q72" s="11">
        <f>IF($A72="","",IF(OR($H72="",$M72="",$J72="",$O72=""),"",ROUND($H72*$M72+$J72*$O72,2)))</f>
        <v/>
      </c>
      <c r="R72" s="11">
        <f>IF($A72="","",IF(OR($I72="",$N72="",$K72="",$P72=""),"",ROUND($I72*$N72+$K72*$P72,2)))</f>
        <v/>
      </c>
      <c r="S72" s="7">
        <f>IF(OR($A72="",$H72="",$I72=""),"",ROUND($I72-$H72,2))</f>
        <v/>
      </c>
      <c r="T72" s="11">
        <f>IF(OR($A72="",$Q72="",$R72=""),"",ROUND($R72-$Q72,2))</f>
        <v/>
      </c>
      <c r="U72" s="12">
        <f>IF(OR($A72="",$Q72="",$R72=""),"",IFERROR(($R72-$Q72)/$Q72,""))</f>
        <v/>
      </c>
      <c r="V72" s="24">
        <f>IF($A72="","",IF($G72="Storniert","Nicht werten",IF(AND($G72&lt;&gt;"Abgeschlossen",$G72&lt;&gt;"Prüfung offen"),"Status prüfen",IF(OR($Q72="",$R72="",$U72=""),"Eingaben prüfen",IF($B$3="","Grenzwert prüfen",IF(OR($G72="Prüfung offen",ABS($U72)&gt;$B$3),"Manuell prüfen","Im Rahmen"))))))</f>
        <v/>
      </c>
    </row>
    <row r="73" ht="21" customHeight="1">
      <c r="A73" s="17" t="n"/>
      <c r="B73" s="27" t="n"/>
      <c r="C73" s="17" t="n"/>
      <c r="D73" s="17" t="n"/>
      <c r="E73" s="17" t="n"/>
      <c r="F73" s="17" t="n"/>
      <c r="G73" s="19" t="n"/>
      <c r="H73" s="20" t="n"/>
      <c r="I73" s="20" t="n"/>
      <c r="J73" s="20" t="n"/>
      <c r="K73" s="20" t="n"/>
      <c r="L73" s="19" t="n"/>
      <c r="M73" s="21" t="n"/>
      <c r="N73" s="21" t="n"/>
      <c r="O73" s="21" t="n"/>
      <c r="P73" s="21" t="n"/>
      <c r="Q73" s="10">
        <f>IF($A73="","",IF(OR($H73="",$M73="",$J73="",$O73=""),"",ROUND($H73*$M73+$J73*$O73,2)))</f>
        <v/>
      </c>
      <c r="R73" s="10">
        <f>IF($A73="","",IF(OR($I73="",$N73="",$K73="",$P73=""),"",ROUND($I73*$N73+$K73*$P73,2)))</f>
        <v/>
      </c>
      <c r="S73" s="9">
        <f>IF(OR($A73="",$H73="",$I73=""),"",ROUND($I73-$H73,2))</f>
        <v/>
      </c>
      <c r="T73" s="10">
        <f>IF(OR($A73="",$Q73="",$R73=""),"",ROUND($R73-$Q73,2))</f>
        <v/>
      </c>
      <c r="U73" s="22">
        <f>IF(OR($A73="",$Q73="",$R73=""),"",IFERROR(($R73-$Q73)/$Q73,""))</f>
        <v/>
      </c>
      <c r="V73" s="23">
        <f>IF($A73="","",IF($G73="Storniert","Nicht werten",IF(AND($G73&lt;&gt;"Abgeschlossen",$G73&lt;&gt;"Prüfung offen"),"Status prüfen",IF(OR($Q73="",$R73="",$U73=""),"Eingaben prüfen",IF($B$3="","Grenzwert prüfen",IF(OR($G73="Prüfung offen",ABS($U73)&gt;$B$3),"Manuell prüfen","Im Rahmen"))))))</f>
        <v/>
      </c>
    </row>
    <row r="74" ht="21" customHeight="1">
      <c r="A74" s="17" t="n"/>
      <c r="B74" s="27" t="n"/>
      <c r="C74" s="17" t="n"/>
      <c r="D74" s="17" t="n"/>
      <c r="E74" s="17" t="n"/>
      <c r="F74" s="17" t="n"/>
      <c r="G74" s="19" t="n"/>
      <c r="H74" s="20" t="n"/>
      <c r="I74" s="20" t="n"/>
      <c r="J74" s="20" t="n"/>
      <c r="K74" s="20" t="n"/>
      <c r="L74" s="19" t="n"/>
      <c r="M74" s="21" t="n"/>
      <c r="N74" s="21" t="n"/>
      <c r="O74" s="21" t="n"/>
      <c r="P74" s="21" t="n"/>
      <c r="Q74" s="11">
        <f>IF($A74="","",IF(OR($H74="",$M74="",$J74="",$O74=""),"",ROUND($H74*$M74+$J74*$O74,2)))</f>
        <v/>
      </c>
      <c r="R74" s="11">
        <f>IF($A74="","",IF(OR($I74="",$N74="",$K74="",$P74=""),"",ROUND($I74*$N74+$K74*$P74,2)))</f>
        <v/>
      </c>
      <c r="S74" s="7">
        <f>IF(OR($A74="",$H74="",$I74=""),"",ROUND($I74-$H74,2))</f>
        <v/>
      </c>
      <c r="T74" s="11">
        <f>IF(OR($A74="",$Q74="",$R74=""),"",ROUND($R74-$Q74,2))</f>
        <v/>
      </c>
      <c r="U74" s="12">
        <f>IF(OR($A74="",$Q74="",$R74=""),"",IFERROR(($R74-$Q74)/$Q74,""))</f>
        <v/>
      </c>
      <c r="V74" s="24">
        <f>IF($A74="","",IF($G74="Storniert","Nicht werten",IF(AND($G74&lt;&gt;"Abgeschlossen",$G74&lt;&gt;"Prüfung offen"),"Status prüfen",IF(OR($Q74="",$R74="",$U74=""),"Eingaben prüfen",IF($B$3="","Grenzwert prüfen",IF(OR($G74="Prüfung offen",ABS($U74)&gt;$B$3),"Manuell prüfen","Im Rahmen"))))))</f>
        <v/>
      </c>
    </row>
    <row r="75" ht="21" customHeight="1">
      <c r="A75" s="17" t="n"/>
      <c r="B75" s="27" t="n"/>
      <c r="C75" s="17" t="n"/>
      <c r="D75" s="17" t="n"/>
      <c r="E75" s="17" t="n"/>
      <c r="F75" s="17" t="n"/>
      <c r="G75" s="19" t="n"/>
      <c r="H75" s="20" t="n"/>
      <c r="I75" s="20" t="n"/>
      <c r="J75" s="20" t="n"/>
      <c r="K75" s="20" t="n"/>
      <c r="L75" s="19" t="n"/>
      <c r="M75" s="21" t="n"/>
      <c r="N75" s="21" t="n"/>
      <c r="O75" s="21" t="n"/>
      <c r="P75" s="21" t="n"/>
      <c r="Q75" s="10">
        <f>IF($A75="","",IF(OR($H75="",$M75="",$J75="",$O75=""),"",ROUND($H75*$M75+$J75*$O75,2)))</f>
        <v/>
      </c>
      <c r="R75" s="10">
        <f>IF($A75="","",IF(OR($I75="",$N75="",$K75="",$P75=""),"",ROUND($I75*$N75+$K75*$P75,2)))</f>
        <v/>
      </c>
      <c r="S75" s="9">
        <f>IF(OR($A75="",$H75="",$I75=""),"",ROUND($I75-$H75,2))</f>
        <v/>
      </c>
      <c r="T75" s="10">
        <f>IF(OR($A75="",$Q75="",$R75=""),"",ROUND($R75-$Q75,2))</f>
        <v/>
      </c>
      <c r="U75" s="22">
        <f>IF(OR($A75="",$Q75="",$R75=""),"",IFERROR(($R75-$Q75)/$Q75,""))</f>
        <v/>
      </c>
      <c r="V75" s="23">
        <f>IF($A75="","",IF($G75="Storniert","Nicht werten",IF(AND($G75&lt;&gt;"Abgeschlossen",$G75&lt;&gt;"Prüfung offen"),"Status prüfen",IF(OR($Q75="",$R75="",$U75=""),"Eingaben prüfen",IF($B$3="","Grenzwert prüfen",IF(OR($G75="Prüfung offen",ABS($U75)&gt;$B$3),"Manuell prüfen","Im Rahmen"))))))</f>
        <v/>
      </c>
    </row>
    <row r="76" ht="21" customHeight="1">
      <c r="A76" s="17" t="n"/>
      <c r="B76" s="27" t="n"/>
      <c r="C76" s="17" t="n"/>
      <c r="D76" s="17" t="n"/>
      <c r="E76" s="17" t="n"/>
      <c r="F76" s="17" t="n"/>
      <c r="G76" s="19" t="n"/>
      <c r="H76" s="20" t="n"/>
      <c r="I76" s="20" t="n"/>
      <c r="J76" s="20" t="n"/>
      <c r="K76" s="20" t="n"/>
      <c r="L76" s="19" t="n"/>
      <c r="M76" s="21" t="n"/>
      <c r="N76" s="21" t="n"/>
      <c r="O76" s="21" t="n"/>
      <c r="P76" s="21" t="n"/>
      <c r="Q76" s="11">
        <f>IF($A76="","",IF(OR($H76="",$M76="",$J76="",$O76=""),"",ROUND($H76*$M76+$J76*$O76,2)))</f>
        <v/>
      </c>
      <c r="R76" s="11">
        <f>IF($A76="","",IF(OR($I76="",$N76="",$K76="",$P76=""),"",ROUND($I76*$N76+$K76*$P76,2)))</f>
        <v/>
      </c>
      <c r="S76" s="7">
        <f>IF(OR($A76="",$H76="",$I76=""),"",ROUND($I76-$H76,2))</f>
        <v/>
      </c>
      <c r="T76" s="11">
        <f>IF(OR($A76="",$Q76="",$R76=""),"",ROUND($R76-$Q76,2))</f>
        <v/>
      </c>
      <c r="U76" s="12">
        <f>IF(OR($A76="",$Q76="",$R76=""),"",IFERROR(($R76-$Q76)/$Q76,""))</f>
        <v/>
      </c>
      <c r="V76" s="24">
        <f>IF($A76="","",IF($G76="Storniert","Nicht werten",IF(AND($G76&lt;&gt;"Abgeschlossen",$G76&lt;&gt;"Prüfung offen"),"Status prüfen",IF(OR($Q76="",$R76="",$U76=""),"Eingaben prüfen",IF($B$3="","Grenzwert prüfen",IF(OR($G76="Prüfung offen",ABS($U76)&gt;$B$3),"Manuell prüfen","Im Rahmen"))))))</f>
        <v/>
      </c>
    </row>
    <row r="77" ht="21" customHeight="1">
      <c r="A77" s="17" t="n"/>
      <c r="B77" s="27" t="n"/>
      <c r="C77" s="17" t="n"/>
      <c r="D77" s="17" t="n"/>
      <c r="E77" s="17" t="n"/>
      <c r="F77" s="17" t="n"/>
      <c r="G77" s="19" t="n"/>
      <c r="H77" s="20" t="n"/>
      <c r="I77" s="20" t="n"/>
      <c r="J77" s="20" t="n"/>
      <c r="K77" s="20" t="n"/>
      <c r="L77" s="19" t="n"/>
      <c r="M77" s="21" t="n"/>
      <c r="N77" s="21" t="n"/>
      <c r="O77" s="21" t="n"/>
      <c r="P77" s="21" t="n"/>
      <c r="Q77" s="10">
        <f>IF($A77="","",IF(OR($H77="",$M77="",$J77="",$O77=""),"",ROUND($H77*$M77+$J77*$O77,2)))</f>
        <v/>
      </c>
      <c r="R77" s="10">
        <f>IF($A77="","",IF(OR($I77="",$N77="",$K77="",$P77=""),"",ROUND($I77*$N77+$K77*$P77,2)))</f>
        <v/>
      </c>
      <c r="S77" s="9">
        <f>IF(OR($A77="",$H77="",$I77=""),"",ROUND($I77-$H77,2))</f>
        <v/>
      </c>
      <c r="T77" s="10">
        <f>IF(OR($A77="",$Q77="",$R77=""),"",ROUND($R77-$Q77,2))</f>
        <v/>
      </c>
      <c r="U77" s="22">
        <f>IF(OR($A77="",$Q77="",$R77=""),"",IFERROR(($R77-$Q77)/$Q77,""))</f>
        <v/>
      </c>
      <c r="V77" s="23">
        <f>IF($A77="","",IF($G77="Storniert","Nicht werten",IF(AND($G77&lt;&gt;"Abgeschlossen",$G77&lt;&gt;"Prüfung offen"),"Status prüfen",IF(OR($Q77="",$R77="",$U77=""),"Eingaben prüfen",IF($B$3="","Grenzwert prüfen",IF(OR($G77="Prüfung offen",ABS($U77)&gt;$B$3),"Manuell prüfen","Im Rahmen"))))))</f>
        <v/>
      </c>
    </row>
    <row r="78" ht="21" customHeight="1">
      <c r="A78" s="17" t="n"/>
      <c r="B78" s="27" t="n"/>
      <c r="C78" s="17" t="n"/>
      <c r="D78" s="17" t="n"/>
      <c r="E78" s="17" t="n"/>
      <c r="F78" s="17" t="n"/>
      <c r="G78" s="19" t="n"/>
      <c r="H78" s="20" t="n"/>
      <c r="I78" s="20" t="n"/>
      <c r="J78" s="20" t="n"/>
      <c r="K78" s="20" t="n"/>
      <c r="L78" s="19" t="n"/>
      <c r="M78" s="21" t="n"/>
      <c r="N78" s="21" t="n"/>
      <c r="O78" s="21" t="n"/>
      <c r="P78" s="21" t="n"/>
      <c r="Q78" s="11">
        <f>IF($A78="","",IF(OR($H78="",$M78="",$J78="",$O78=""),"",ROUND($H78*$M78+$J78*$O78,2)))</f>
        <v/>
      </c>
      <c r="R78" s="11">
        <f>IF($A78="","",IF(OR($I78="",$N78="",$K78="",$P78=""),"",ROUND($I78*$N78+$K78*$P78,2)))</f>
        <v/>
      </c>
      <c r="S78" s="7">
        <f>IF(OR($A78="",$H78="",$I78=""),"",ROUND($I78-$H78,2))</f>
        <v/>
      </c>
      <c r="T78" s="11">
        <f>IF(OR($A78="",$Q78="",$R78=""),"",ROUND($R78-$Q78,2))</f>
        <v/>
      </c>
      <c r="U78" s="12">
        <f>IF(OR($A78="",$Q78="",$R78=""),"",IFERROR(($R78-$Q78)/$Q78,""))</f>
        <v/>
      </c>
      <c r="V78" s="24">
        <f>IF($A78="","",IF($G78="Storniert","Nicht werten",IF(AND($G78&lt;&gt;"Abgeschlossen",$G78&lt;&gt;"Prüfung offen"),"Status prüfen",IF(OR($Q78="",$R78="",$U78=""),"Eingaben prüfen",IF($B$3="","Grenzwert prüfen",IF(OR($G78="Prüfung offen",ABS($U78)&gt;$B$3),"Manuell prüfen","Im Rahmen"))))))</f>
        <v/>
      </c>
    </row>
    <row r="79" ht="21" customHeight="1">
      <c r="A79" s="17" t="n"/>
      <c r="B79" s="27" t="n"/>
      <c r="C79" s="17" t="n"/>
      <c r="D79" s="17" t="n"/>
      <c r="E79" s="17" t="n"/>
      <c r="F79" s="17" t="n"/>
      <c r="G79" s="19" t="n"/>
      <c r="H79" s="20" t="n"/>
      <c r="I79" s="20" t="n"/>
      <c r="J79" s="20" t="n"/>
      <c r="K79" s="20" t="n"/>
      <c r="L79" s="19" t="n"/>
      <c r="M79" s="21" t="n"/>
      <c r="N79" s="21" t="n"/>
      <c r="O79" s="21" t="n"/>
      <c r="P79" s="21" t="n"/>
      <c r="Q79" s="10">
        <f>IF($A79="","",IF(OR($H79="",$M79="",$J79="",$O79=""),"",ROUND($H79*$M79+$J79*$O79,2)))</f>
        <v/>
      </c>
      <c r="R79" s="10">
        <f>IF($A79="","",IF(OR($I79="",$N79="",$K79="",$P79=""),"",ROUND($I79*$N79+$K79*$P79,2)))</f>
        <v/>
      </c>
      <c r="S79" s="9">
        <f>IF(OR($A79="",$H79="",$I79=""),"",ROUND($I79-$H79,2))</f>
        <v/>
      </c>
      <c r="T79" s="10">
        <f>IF(OR($A79="",$Q79="",$R79=""),"",ROUND($R79-$Q79,2))</f>
        <v/>
      </c>
      <c r="U79" s="22">
        <f>IF(OR($A79="",$Q79="",$R79=""),"",IFERROR(($R79-$Q79)/$Q79,""))</f>
        <v/>
      </c>
      <c r="V79" s="23">
        <f>IF($A79="","",IF($G79="Storniert","Nicht werten",IF(AND($G79&lt;&gt;"Abgeschlossen",$G79&lt;&gt;"Prüfung offen"),"Status prüfen",IF(OR($Q79="",$R79="",$U79=""),"Eingaben prüfen",IF($B$3="","Grenzwert prüfen",IF(OR($G79="Prüfung offen",ABS($U79)&gt;$B$3),"Manuell prüfen","Im Rahmen"))))))</f>
        <v/>
      </c>
    </row>
    <row r="80" ht="21" customHeight="1">
      <c r="A80" s="17" t="n"/>
      <c r="B80" s="27" t="n"/>
      <c r="C80" s="17" t="n"/>
      <c r="D80" s="17" t="n"/>
      <c r="E80" s="17" t="n"/>
      <c r="F80" s="17" t="n"/>
      <c r="G80" s="19" t="n"/>
      <c r="H80" s="20" t="n"/>
      <c r="I80" s="20" t="n"/>
      <c r="J80" s="20" t="n"/>
      <c r="K80" s="20" t="n"/>
      <c r="L80" s="19" t="n"/>
      <c r="M80" s="21" t="n"/>
      <c r="N80" s="21" t="n"/>
      <c r="O80" s="21" t="n"/>
      <c r="P80" s="21" t="n"/>
      <c r="Q80" s="11">
        <f>IF($A80="","",IF(OR($H80="",$M80="",$J80="",$O80=""),"",ROUND($H80*$M80+$J80*$O80,2)))</f>
        <v/>
      </c>
      <c r="R80" s="11">
        <f>IF($A80="","",IF(OR($I80="",$N80="",$K80="",$P80=""),"",ROUND($I80*$N80+$K80*$P80,2)))</f>
        <v/>
      </c>
      <c r="S80" s="7">
        <f>IF(OR($A80="",$H80="",$I80=""),"",ROUND($I80-$H80,2))</f>
        <v/>
      </c>
      <c r="T80" s="11">
        <f>IF(OR($A80="",$Q80="",$R80=""),"",ROUND($R80-$Q80,2))</f>
        <v/>
      </c>
      <c r="U80" s="12">
        <f>IF(OR($A80="",$Q80="",$R80=""),"",IFERROR(($R80-$Q80)/$Q80,""))</f>
        <v/>
      </c>
      <c r="V80" s="24">
        <f>IF($A80="","",IF($G80="Storniert","Nicht werten",IF(AND($G80&lt;&gt;"Abgeschlossen",$G80&lt;&gt;"Prüfung offen"),"Status prüfen",IF(OR($Q80="",$R80="",$U80=""),"Eingaben prüfen",IF($B$3="","Grenzwert prüfen",IF(OR($G80="Prüfung offen",ABS($U80)&gt;$B$3),"Manuell prüfen","Im Rahmen"))))))</f>
        <v/>
      </c>
    </row>
    <row r="81" ht="21" customHeight="1">
      <c r="A81" s="17" t="n"/>
      <c r="B81" s="27" t="n"/>
      <c r="C81" s="17" t="n"/>
      <c r="D81" s="17" t="n"/>
      <c r="E81" s="17" t="n"/>
      <c r="F81" s="17" t="n"/>
      <c r="G81" s="19" t="n"/>
      <c r="H81" s="20" t="n"/>
      <c r="I81" s="20" t="n"/>
      <c r="J81" s="20" t="n"/>
      <c r="K81" s="20" t="n"/>
      <c r="L81" s="19" t="n"/>
      <c r="M81" s="21" t="n"/>
      <c r="N81" s="21" t="n"/>
      <c r="O81" s="21" t="n"/>
      <c r="P81" s="21" t="n"/>
      <c r="Q81" s="10">
        <f>IF($A81="","",IF(OR($H81="",$M81="",$J81="",$O81=""),"",ROUND($H81*$M81+$J81*$O81,2)))</f>
        <v/>
      </c>
      <c r="R81" s="10">
        <f>IF($A81="","",IF(OR($I81="",$N81="",$K81="",$P81=""),"",ROUND($I81*$N81+$K81*$P81,2)))</f>
        <v/>
      </c>
      <c r="S81" s="9">
        <f>IF(OR($A81="",$H81="",$I81=""),"",ROUND($I81-$H81,2))</f>
        <v/>
      </c>
      <c r="T81" s="10">
        <f>IF(OR($A81="",$Q81="",$R81=""),"",ROUND($R81-$Q81,2))</f>
        <v/>
      </c>
      <c r="U81" s="22">
        <f>IF(OR($A81="",$Q81="",$R81=""),"",IFERROR(($R81-$Q81)/$Q81,""))</f>
        <v/>
      </c>
      <c r="V81" s="23">
        <f>IF($A81="","",IF($G81="Storniert","Nicht werten",IF(AND($G81&lt;&gt;"Abgeschlossen",$G81&lt;&gt;"Prüfung offen"),"Status prüfen",IF(OR($Q81="",$R81="",$U81=""),"Eingaben prüfen",IF($B$3="","Grenzwert prüfen",IF(OR($G81="Prüfung offen",ABS($U81)&gt;$B$3),"Manuell prüfen","Im Rahmen"))))))</f>
        <v/>
      </c>
    </row>
    <row r="82" ht="21" customHeight="1">
      <c r="A82" s="17" t="n"/>
      <c r="B82" s="27" t="n"/>
      <c r="C82" s="17" t="n"/>
      <c r="D82" s="17" t="n"/>
      <c r="E82" s="17" t="n"/>
      <c r="F82" s="17" t="n"/>
      <c r="G82" s="19" t="n"/>
      <c r="H82" s="20" t="n"/>
      <c r="I82" s="20" t="n"/>
      <c r="J82" s="20" t="n"/>
      <c r="K82" s="20" t="n"/>
      <c r="L82" s="19" t="n"/>
      <c r="M82" s="21" t="n"/>
      <c r="N82" s="21" t="n"/>
      <c r="O82" s="21" t="n"/>
      <c r="P82" s="21" t="n"/>
      <c r="Q82" s="11">
        <f>IF($A82="","",IF(OR($H82="",$M82="",$J82="",$O82=""),"",ROUND($H82*$M82+$J82*$O82,2)))</f>
        <v/>
      </c>
      <c r="R82" s="11">
        <f>IF($A82="","",IF(OR($I82="",$N82="",$K82="",$P82=""),"",ROUND($I82*$N82+$K82*$P82,2)))</f>
        <v/>
      </c>
      <c r="S82" s="7">
        <f>IF(OR($A82="",$H82="",$I82=""),"",ROUND($I82-$H82,2))</f>
        <v/>
      </c>
      <c r="T82" s="11">
        <f>IF(OR($A82="",$Q82="",$R82=""),"",ROUND($R82-$Q82,2))</f>
        <v/>
      </c>
      <c r="U82" s="12">
        <f>IF(OR($A82="",$Q82="",$R82=""),"",IFERROR(($R82-$Q82)/$Q82,""))</f>
        <v/>
      </c>
      <c r="V82" s="24">
        <f>IF($A82="","",IF($G82="Storniert","Nicht werten",IF(AND($G82&lt;&gt;"Abgeschlossen",$G82&lt;&gt;"Prüfung offen"),"Status prüfen",IF(OR($Q82="",$R82="",$U82=""),"Eingaben prüfen",IF($B$3="","Grenzwert prüfen",IF(OR($G82="Prüfung offen",ABS($U82)&gt;$B$3),"Manuell prüfen","Im Rahmen"))))))</f>
        <v/>
      </c>
    </row>
    <row r="83" ht="21" customHeight="1">
      <c r="A83" s="17" t="n"/>
      <c r="B83" s="27" t="n"/>
      <c r="C83" s="17" t="n"/>
      <c r="D83" s="17" t="n"/>
      <c r="E83" s="17" t="n"/>
      <c r="F83" s="17" t="n"/>
      <c r="G83" s="19" t="n"/>
      <c r="H83" s="20" t="n"/>
      <c r="I83" s="20" t="n"/>
      <c r="J83" s="20" t="n"/>
      <c r="K83" s="20" t="n"/>
      <c r="L83" s="19" t="n"/>
      <c r="M83" s="21" t="n"/>
      <c r="N83" s="21" t="n"/>
      <c r="O83" s="21" t="n"/>
      <c r="P83" s="21" t="n"/>
      <c r="Q83" s="10">
        <f>IF($A83="","",IF(OR($H83="",$M83="",$J83="",$O83=""),"",ROUND($H83*$M83+$J83*$O83,2)))</f>
        <v/>
      </c>
      <c r="R83" s="10">
        <f>IF($A83="","",IF(OR($I83="",$N83="",$K83="",$P83=""),"",ROUND($I83*$N83+$K83*$P83,2)))</f>
        <v/>
      </c>
      <c r="S83" s="9">
        <f>IF(OR($A83="",$H83="",$I83=""),"",ROUND($I83-$H83,2))</f>
        <v/>
      </c>
      <c r="T83" s="10">
        <f>IF(OR($A83="",$Q83="",$R83=""),"",ROUND($R83-$Q83,2))</f>
        <v/>
      </c>
      <c r="U83" s="22">
        <f>IF(OR($A83="",$Q83="",$R83=""),"",IFERROR(($R83-$Q83)/$Q83,""))</f>
        <v/>
      </c>
      <c r="V83" s="23">
        <f>IF($A83="","",IF($G83="Storniert","Nicht werten",IF(AND($G83&lt;&gt;"Abgeschlossen",$G83&lt;&gt;"Prüfung offen"),"Status prüfen",IF(OR($Q83="",$R83="",$U83=""),"Eingaben prüfen",IF($B$3="","Grenzwert prüfen",IF(OR($G83="Prüfung offen",ABS($U83)&gt;$B$3),"Manuell prüfen","Im Rahmen"))))))</f>
        <v/>
      </c>
    </row>
    <row r="84" ht="21" customHeight="1">
      <c r="A84" s="17" t="n"/>
      <c r="B84" s="27" t="n"/>
      <c r="C84" s="17" t="n"/>
      <c r="D84" s="17" t="n"/>
      <c r="E84" s="17" t="n"/>
      <c r="F84" s="17" t="n"/>
      <c r="G84" s="19" t="n"/>
      <c r="H84" s="20" t="n"/>
      <c r="I84" s="20" t="n"/>
      <c r="J84" s="20" t="n"/>
      <c r="K84" s="20" t="n"/>
      <c r="L84" s="19" t="n"/>
      <c r="M84" s="21" t="n"/>
      <c r="N84" s="21" t="n"/>
      <c r="O84" s="21" t="n"/>
      <c r="P84" s="21" t="n"/>
      <c r="Q84" s="11">
        <f>IF($A84="","",IF(OR($H84="",$M84="",$J84="",$O84=""),"",ROUND($H84*$M84+$J84*$O84,2)))</f>
        <v/>
      </c>
      <c r="R84" s="11">
        <f>IF($A84="","",IF(OR($I84="",$N84="",$K84="",$P84=""),"",ROUND($I84*$N84+$K84*$P84,2)))</f>
        <v/>
      </c>
      <c r="S84" s="7">
        <f>IF(OR($A84="",$H84="",$I84=""),"",ROUND($I84-$H84,2))</f>
        <v/>
      </c>
      <c r="T84" s="11">
        <f>IF(OR($A84="",$Q84="",$R84=""),"",ROUND($R84-$Q84,2))</f>
        <v/>
      </c>
      <c r="U84" s="12">
        <f>IF(OR($A84="",$Q84="",$R84=""),"",IFERROR(($R84-$Q84)/$Q84,""))</f>
        <v/>
      </c>
      <c r="V84" s="24">
        <f>IF($A84="","",IF($G84="Storniert","Nicht werten",IF(AND($G84&lt;&gt;"Abgeschlossen",$G84&lt;&gt;"Prüfung offen"),"Status prüfen",IF(OR($Q84="",$R84="",$U84=""),"Eingaben prüfen",IF($B$3="","Grenzwert prüfen",IF(OR($G84="Prüfung offen",ABS($U84)&gt;$B$3),"Manuell prüfen","Im Rahmen"))))))</f>
        <v/>
      </c>
    </row>
    <row r="85" ht="21" customHeight="1">
      <c r="A85" s="17" t="n"/>
      <c r="B85" s="27" t="n"/>
      <c r="C85" s="17" t="n"/>
      <c r="D85" s="17" t="n"/>
      <c r="E85" s="17" t="n"/>
      <c r="F85" s="17" t="n"/>
      <c r="G85" s="19" t="n"/>
      <c r="H85" s="20" t="n"/>
      <c r="I85" s="20" t="n"/>
      <c r="J85" s="20" t="n"/>
      <c r="K85" s="20" t="n"/>
      <c r="L85" s="19" t="n"/>
      <c r="M85" s="21" t="n"/>
      <c r="N85" s="21" t="n"/>
      <c r="O85" s="21" t="n"/>
      <c r="P85" s="21" t="n"/>
      <c r="Q85" s="10">
        <f>IF($A85="","",IF(OR($H85="",$M85="",$J85="",$O85=""),"",ROUND($H85*$M85+$J85*$O85,2)))</f>
        <v/>
      </c>
      <c r="R85" s="10">
        <f>IF($A85="","",IF(OR($I85="",$N85="",$K85="",$P85=""),"",ROUND($I85*$N85+$K85*$P85,2)))</f>
        <v/>
      </c>
      <c r="S85" s="9">
        <f>IF(OR($A85="",$H85="",$I85=""),"",ROUND($I85-$H85,2))</f>
        <v/>
      </c>
      <c r="T85" s="10">
        <f>IF(OR($A85="",$Q85="",$R85=""),"",ROUND($R85-$Q85,2))</f>
        <v/>
      </c>
      <c r="U85" s="22">
        <f>IF(OR($A85="",$Q85="",$R85=""),"",IFERROR(($R85-$Q85)/$Q85,""))</f>
        <v/>
      </c>
      <c r="V85" s="23">
        <f>IF($A85="","",IF($G85="Storniert","Nicht werten",IF(AND($G85&lt;&gt;"Abgeschlossen",$G85&lt;&gt;"Prüfung offen"),"Status prüfen",IF(OR($Q85="",$R85="",$U85=""),"Eingaben prüfen",IF($B$3="","Grenzwert prüfen",IF(OR($G85="Prüfung offen",ABS($U85)&gt;$B$3),"Manuell prüfen","Im Rahmen"))))))</f>
        <v/>
      </c>
    </row>
    <row r="86" ht="21" customHeight="1">
      <c r="A86" s="17" t="n"/>
      <c r="B86" s="27" t="n"/>
      <c r="C86" s="17" t="n"/>
      <c r="D86" s="17" t="n"/>
      <c r="E86" s="17" t="n"/>
      <c r="F86" s="17" t="n"/>
      <c r="G86" s="19" t="n"/>
      <c r="H86" s="20" t="n"/>
      <c r="I86" s="20" t="n"/>
      <c r="J86" s="20" t="n"/>
      <c r="K86" s="20" t="n"/>
      <c r="L86" s="19" t="n"/>
      <c r="M86" s="21" t="n"/>
      <c r="N86" s="21" t="n"/>
      <c r="O86" s="21" t="n"/>
      <c r="P86" s="21" t="n"/>
      <c r="Q86" s="11">
        <f>IF($A86="","",IF(OR($H86="",$M86="",$J86="",$O86=""),"",ROUND($H86*$M86+$J86*$O86,2)))</f>
        <v/>
      </c>
      <c r="R86" s="11">
        <f>IF($A86="","",IF(OR($I86="",$N86="",$K86="",$P86=""),"",ROUND($I86*$N86+$K86*$P86,2)))</f>
        <v/>
      </c>
      <c r="S86" s="7">
        <f>IF(OR($A86="",$H86="",$I86=""),"",ROUND($I86-$H86,2))</f>
        <v/>
      </c>
      <c r="T86" s="11">
        <f>IF(OR($A86="",$Q86="",$R86=""),"",ROUND($R86-$Q86,2))</f>
        <v/>
      </c>
      <c r="U86" s="12">
        <f>IF(OR($A86="",$Q86="",$R86=""),"",IFERROR(($R86-$Q86)/$Q86,""))</f>
        <v/>
      </c>
      <c r="V86" s="24">
        <f>IF($A86="","",IF($G86="Storniert","Nicht werten",IF(AND($G86&lt;&gt;"Abgeschlossen",$G86&lt;&gt;"Prüfung offen"),"Status prüfen",IF(OR($Q86="",$R86="",$U86=""),"Eingaben prüfen",IF($B$3="","Grenzwert prüfen",IF(OR($G86="Prüfung offen",ABS($U86)&gt;$B$3),"Manuell prüfen","Im Rahmen"))))))</f>
        <v/>
      </c>
    </row>
    <row r="87" ht="21" customHeight="1">
      <c r="A87" s="17" t="n"/>
      <c r="B87" s="27" t="n"/>
      <c r="C87" s="17" t="n"/>
      <c r="D87" s="17" t="n"/>
      <c r="E87" s="17" t="n"/>
      <c r="F87" s="17" t="n"/>
      <c r="G87" s="19" t="n"/>
      <c r="H87" s="20" t="n"/>
      <c r="I87" s="20" t="n"/>
      <c r="J87" s="20" t="n"/>
      <c r="K87" s="20" t="n"/>
      <c r="L87" s="19" t="n"/>
      <c r="M87" s="21" t="n"/>
      <c r="N87" s="21" t="n"/>
      <c r="O87" s="21" t="n"/>
      <c r="P87" s="21" t="n"/>
      <c r="Q87" s="10">
        <f>IF($A87="","",IF(OR($H87="",$M87="",$J87="",$O87=""),"",ROUND($H87*$M87+$J87*$O87,2)))</f>
        <v/>
      </c>
      <c r="R87" s="10">
        <f>IF($A87="","",IF(OR($I87="",$N87="",$K87="",$P87=""),"",ROUND($I87*$N87+$K87*$P87,2)))</f>
        <v/>
      </c>
      <c r="S87" s="9">
        <f>IF(OR($A87="",$H87="",$I87=""),"",ROUND($I87-$H87,2))</f>
        <v/>
      </c>
      <c r="T87" s="10">
        <f>IF(OR($A87="",$Q87="",$R87=""),"",ROUND($R87-$Q87,2))</f>
        <v/>
      </c>
      <c r="U87" s="22">
        <f>IF(OR($A87="",$Q87="",$R87=""),"",IFERROR(($R87-$Q87)/$Q87,""))</f>
        <v/>
      </c>
      <c r="V87" s="23">
        <f>IF($A87="","",IF($G87="Storniert","Nicht werten",IF(AND($G87&lt;&gt;"Abgeschlossen",$G87&lt;&gt;"Prüfung offen"),"Status prüfen",IF(OR($Q87="",$R87="",$U87=""),"Eingaben prüfen",IF($B$3="","Grenzwert prüfen",IF(OR($G87="Prüfung offen",ABS($U87)&gt;$B$3),"Manuell prüfen","Im Rahmen"))))))</f>
        <v/>
      </c>
    </row>
    <row r="88" ht="21" customHeight="1">
      <c r="A88" s="17" t="n"/>
      <c r="B88" s="27" t="n"/>
      <c r="C88" s="17" t="n"/>
      <c r="D88" s="17" t="n"/>
      <c r="E88" s="17" t="n"/>
      <c r="F88" s="17" t="n"/>
      <c r="G88" s="19" t="n"/>
      <c r="H88" s="20" t="n"/>
      <c r="I88" s="20" t="n"/>
      <c r="J88" s="20" t="n"/>
      <c r="K88" s="20" t="n"/>
      <c r="L88" s="19" t="n"/>
      <c r="M88" s="21" t="n"/>
      <c r="N88" s="21" t="n"/>
      <c r="O88" s="21" t="n"/>
      <c r="P88" s="21" t="n"/>
      <c r="Q88" s="11">
        <f>IF($A88="","",IF(OR($H88="",$M88="",$J88="",$O88=""),"",ROUND($H88*$M88+$J88*$O88,2)))</f>
        <v/>
      </c>
      <c r="R88" s="11">
        <f>IF($A88="","",IF(OR($I88="",$N88="",$K88="",$P88=""),"",ROUND($I88*$N88+$K88*$P88,2)))</f>
        <v/>
      </c>
      <c r="S88" s="7">
        <f>IF(OR($A88="",$H88="",$I88=""),"",ROUND($I88-$H88,2))</f>
        <v/>
      </c>
      <c r="T88" s="11">
        <f>IF(OR($A88="",$Q88="",$R88=""),"",ROUND($R88-$Q88,2))</f>
        <v/>
      </c>
      <c r="U88" s="12">
        <f>IF(OR($A88="",$Q88="",$R88=""),"",IFERROR(($R88-$Q88)/$Q88,""))</f>
        <v/>
      </c>
      <c r="V88" s="24">
        <f>IF($A88="","",IF($G88="Storniert","Nicht werten",IF(AND($G88&lt;&gt;"Abgeschlossen",$G88&lt;&gt;"Prüfung offen"),"Status prüfen",IF(OR($Q88="",$R88="",$U88=""),"Eingaben prüfen",IF($B$3="","Grenzwert prüfen",IF(OR($G88="Prüfung offen",ABS($U88)&gt;$B$3),"Manuell prüfen","Im Rahmen"))))))</f>
        <v/>
      </c>
    </row>
    <row r="89" ht="21" customHeight="1">
      <c r="A89" s="17" t="n"/>
      <c r="B89" s="27" t="n"/>
      <c r="C89" s="17" t="n"/>
      <c r="D89" s="17" t="n"/>
      <c r="E89" s="17" t="n"/>
      <c r="F89" s="17" t="n"/>
      <c r="G89" s="19" t="n"/>
      <c r="H89" s="20" t="n"/>
      <c r="I89" s="20" t="n"/>
      <c r="J89" s="20" t="n"/>
      <c r="K89" s="20" t="n"/>
      <c r="L89" s="19" t="n"/>
      <c r="M89" s="21" t="n"/>
      <c r="N89" s="21" t="n"/>
      <c r="O89" s="21" t="n"/>
      <c r="P89" s="21" t="n"/>
      <c r="Q89" s="10">
        <f>IF($A89="","",IF(OR($H89="",$M89="",$J89="",$O89=""),"",ROUND($H89*$M89+$J89*$O89,2)))</f>
        <v/>
      </c>
      <c r="R89" s="10">
        <f>IF($A89="","",IF(OR($I89="",$N89="",$K89="",$P89=""),"",ROUND($I89*$N89+$K89*$P89,2)))</f>
        <v/>
      </c>
      <c r="S89" s="9">
        <f>IF(OR($A89="",$H89="",$I89=""),"",ROUND($I89-$H89,2))</f>
        <v/>
      </c>
      <c r="T89" s="10">
        <f>IF(OR($A89="",$Q89="",$R89=""),"",ROUND($R89-$Q89,2))</f>
        <v/>
      </c>
      <c r="U89" s="22">
        <f>IF(OR($A89="",$Q89="",$R89=""),"",IFERROR(($R89-$Q89)/$Q89,""))</f>
        <v/>
      </c>
      <c r="V89" s="23">
        <f>IF($A89="","",IF($G89="Storniert","Nicht werten",IF(AND($G89&lt;&gt;"Abgeschlossen",$G89&lt;&gt;"Prüfung offen"),"Status prüfen",IF(OR($Q89="",$R89="",$U89=""),"Eingaben prüfen",IF($B$3="","Grenzwert prüfen",IF(OR($G89="Prüfung offen",ABS($U89)&gt;$B$3),"Manuell prüfen","Im Rahmen"))))))</f>
        <v/>
      </c>
    </row>
    <row r="90" ht="21" customHeight="1">
      <c r="A90" s="17" t="n"/>
      <c r="B90" s="27" t="n"/>
      <c r="C90" s="17" t="n"/>
      <c r="D90" s="17" t="n"/>
      <c r="E90" s="17" t="n"/>
      <c r="F90" s="17" t="n"/>
      <c r="G90" s="19" t="n"/>
      <c r="H90" s="20" t="n"/>
      <c r="I90" s="20" t="n"/>
      <c r="J90" s="20" t="n"/>
      <c r="K90" s="20" t="n"/>
      <c r="L90" s="19" t="n"/>
      <c r="M90" s="21" t="n"/>
      <c r="N90" s="21" t="n"/>
      <c r="O90" s="21" t="n"/>
      <c r="P90" s="21" t="n"/>
      <c r="Q90" s="11">
        <f>IF($A90="","",IF(OR($H90="",$M90="",$J90="",$O90=""),"",ROUND($H90*$M90+$J90*$O90,2)))</f>
        <v/>
      </c>
      <c r="R90" s="11">
        <f>IF($A90="","",IF(OR($I90="",$N90="",$K90="",$P90=""),"",ROUND($I90*$N90+$K90*$P90,2)))</f>
        <v/>
      </c>
      <c r="S90" s="7">
        <f>IF(OR($A90="",$H90="",$I90=""),"",ROUND($I90-$H90,2))</f>
        <v/>
      </c>
      <c r="T90" s="11">
        <f>IF(OR($A90="",$Q90="",$R90=""),"",ROUND($R90-$Q90,2))</f>
        <v/>
      </c>
      <c r="U90" s="12">
        <f>IF(OR($A90="",$Q90="",$R90=""),"",IFERROR(($R90-$Q90)/$Q90,""))</f>
        <v/>
      </c>
      <c r="V90" s="24">
        <f>IF($A90="","",IF($G90="Storniert","Nicht werten",IF(AND($G90&lt;&gt;"Abgeschlossen",$G90&lt;&gt;"Prüfung offen"),"Status prüfen",IF(OR($Q90="",$R90="",$U90=""),"Eingaben prüfen",IF($B$3="","Grenzwert prüfen",IF(OR($G90="Prüfung offen",ABS($U90)&gt;$B$3),"Manuell prüfen","Im Rahmen"))))))</f>
        <v/>
      </c>
    </row>
    <row r="91" ht="21" customHeight="1">
      <c r="A91" s="17" t="n"/>
      <c r="B91" s="27" t="n"/>
      <c r="C91" s="17" t="n"/>
      <c r="D91" s="17" t="n"/>
      <c r="E91" s="17" t="n"/>
      <c r="F91" s="17" t="n"/>
      <c r="G91" s="19" t="n"/>
      <c r="H91" s="20" t="n"/>
      <c r="I91" s="20" t="n"/>
      <c r="J91" s="20" t="n"/>
      <c r="K91" s="20" t="n"/>
      <c r="L91" s="19" t="n"/>
      <c r="M91" s="21" t="n"/>
      <c r="N91" s="21" t="n"/>
      <c r="O91" s="21" t="n"/>
      <c r="P91" s="21" t="n"/>
      <c r="Q91" s="10">
        <f>IF($A91="","",IF(OR($H91="",$M91="",$J91="",$O91=""),"",ROUND($H91*$M91+$J91*$O91,2)))</f>
        <v/>
      </c>
      <c r="R91" s="10">
        <f>IF($A91="","",IF(OR($I91="",$N91="",$K91="",$P91=""),"",ROUND($I91*$N91+$K91*$P91,2)))</f>
        <v/>
      </c>
      <c r="S91" s="9">
        <f>IF(OR($A91="",$H91="",$I91=""),"",ROUND($I91-$H91,2))</f>
        <v/>
      </c>
      <c r="T91" s="10">
        <f>IF(OR($A91="",$Q91="",$R91=""),"",ROUND($R91-$Q91,2))</f>
        <v/>
      </c>
      <c r="U91" s="22">
        <f>IF(OR($A91="",$Q91="",$R91=""),"",IFERROR(($R91-$Q91)/$Q91,""))</f>
        <v/>
      </c>
      <c r="V91" s="23">
        <f>IF($A91="","",IF($G91="Storniert","Nicht werten",IF(AND($G91&lt;&gt;"Abgeschlossen",$G91&lt;&gt;"Prüfung offen"),"Status prüfen",IF(OR($Q91="",$R91="",$U91=""),"Eingaben prüfen",IF($B$3="","Grenzwert prüfen",IF(OR($G91="Prüfung offen",ABS($U91)&gt;$B$3),"Manuell prüfen","Im Rahmen"))))))</f>
        <v/>
      </c>
    </row>
    <row r="92" ht="21" customHeight="1">
      <c r="A92" s="17" t="n"/>
      <c r="B92" s="27" t="n"/>
      <c r="C92" s="17" t="n"/>
      <c r="D92" s="17" t="n"/>
      <c r="E92" s="17" t="n"/>
      <c r="F92" s="17" t="n"/>
      <c r="G92" s="19" t="n"/>
      <c r="H92" s="20" t="n"/>
      <c r="I92" s="20" t="n"/>
      <c r="J92" s="20" t="n"/>
      <c r="K92" s="20" t="n"/>
      <c r="L92" s="19" t="n"/>
      <c r="M92" s="21" t="n"/>
      <c r="N92" s="21" t="n"/>
      <c r="O92" s="21" t="n"/>
      <c r="P92" s="21" t="n"/>
      <c r="Q92" s="11">
        <f>IF($A92="","",IF(OR($H92="",$M92="",$J92="",$O92=""),"",ROUND($H92*$M92+$J92*$O92,2)))</f>
        <v/>
      </c>
      <c r="R92" s="11">
        <f>IF($A92="","",IF(OR($I92="",$N92="",$K92="",$P92=""),"",ROUND($I92*$N92+$K92*$P92,2)))</f>
        <v/>
      </c>
      <c r="S92" s="7">
        <f>IF(OR($A92="",$H92="",$I92=""),"",ROUND($I92-$H92,2))</f>
        <v/>
      </c>
      <c r="T92" s="11">
        <f>IF(OR($A92="",$Q92="",$R92=""),"",ROUND($R92-$Q92,2))</f>
        <v/>
      </c>
      <c r="U92" s="12">
        <f>IF(OR($A92="",$Q92="",$R92=""),"",IFERROR(($R92-$Q92)/$Q92,""))</f>
        <v/>
      </c>
      <c r="V92" s="24">
        <f>IF($A92="","",IF($G92="Storniert","Nicht werten",IF(AND($G92&lt;&gt;"Abgeschlossen",$G92&lt;&gt;"Prüfung offen"),"Status prüfen",IF(OR($Q92="",$R92="",$U92=""),"Eingaben prüfen",IF($B$3="","Grenzwert prüfen",IF(OR($G92="Prüfung offen",ABS($U92)&gt;$B$3),"Manuell prüfen","Im Rahmen"))))))</f>
        <v/>
      </c>
    </row>
    <row r="93" ht="21" customHeight="1">
      <c r="A93" s="17" t="n"/>
      <c r="B93" s="27" t="n"/>
      <c r="C93" s="17" t="n"/>
      <c r="D93" s="17" t="n"/>
      <c r="E93" s="17" t="n"/>
      <c r="F93" s="17" t="n"/>
      <c r="G93" s="19" t="n"/>
      <c r="H93" s="20" t="n"/>
      <c r="I93" s="20" t="n"/>
      <c r="J93" s="20" t="n"/>
      <c r="K93" s="20" t="n"/>
      <c r="L93" s="19" t="n"/>
      <c r="M93" s="21" t="n"/>
      <c r="N93" s="21" t="n"/>
      <c r="O93" s="21" t="n"/>
      <c r="P93" s="21" t="n"/>
      <c r="Q93" s="10">
        <f>IF($A93="","",IF(OR($H93="",$M93="",$J93="",$O93=""),"",ROUND($H93*$M93+$J93*$O93,2)))</f>
        <v/>
      </c>
      <c r="R93" s="10">
        <f>IF($A93="","",IF(OR($I93="",$N93="",$K93="",$P93=""),"",ROUND($I93*$N93+$K93*$P93,2)))</f>
        <v/>
      </c>
      <c r="S93" s="9">
        <f>IF(OR($A93="",$H93="",$I93=""),"",ROUND($I93-$H93,2))</f>
        <v/>
      </c>
      <c r="T93" s="10">
        <f>IF(OR($A93="",$Q93="",$R93=""),"",ROUND($R93-$Q93,2))</f>
        <v/>
      </c>
      <c r="U93" s="22">
        <f>IF(OR($A93="",$Q93="",$R93=""),"",IFERROR(($R93-$Q93)/$Q93,""))</f>
        <v/>
      </c>
      <c r="V93" s="23">
        <f>IF($A93="","",IF($G93="Storniert","Nicht werten",IF(AND($G93&lt;&gt;"Abgeschlossen",$G93&lt;&gt;"Prüfung offen"),"Status prüfen",IF(OR($Q93="",$R93="",$U93=""),"Eingaben prüfen",IF($B$3="","Grenzwert prüfen",IF(OR($G93="Prüfung offen",ABS($U93)&gt;$B$3),"Manuell prüfen","Im Rahmen"))))))</f>
        <v/>
      </c>
    </row>
    <row r="94" ht="21" customHeight="1">
      <c r="A94" s="17" t="n"/>
      <c r="B94" s="27" t="n"/>
      <c r="C94" s="17" t="n"/>
      <c r="D94" s="17" t="n"/>
      <c r="E94" s="17" t="n"/>
      <c r="F94" s="17" t="n"/>
      <c r="G94" s="19" t="n"/>
      <c r="H94" s="20" t="n"/>
      <c r="I94" s="20" t="n"/>
      <c r="J94" s="20" t="n"/>
      <c r="K94" s="20" t="n"/>
      <c r="L94" s="19" t="n"/>
      <c r="M94" s="21" t="n"/>
      <c r="N94" s="21" t="n"/>
      <c r="O94" s="21" t="n"/>
      <c r="P94" s="21" t="n"/>
      <c r="Q94" s="11">
        <f>IF($A94="","",IF(OR($H94="",$M94="",$J94="",$O94=""),"",ROUND($H94*$M94+$J94*$O94,2)))</f>
        <v/>
      </c>
      <c r="R94" s="11">
        <f>IF($A94="","",IF(OR($I94="",$N94="",$K94="",$P94=""),"",ROUND($I94*$N94+$K94*$P94,2)))</f>
        <v/>
      </c>
      <c r="S94" s="7">
        <f>IF(OR($A94="",$H94="",$I94=""),"",ROUND($I94-$H94,2))</f>
        <v/>
      </c>
      <c r="T94" s="11">
        <f>IF(OR($A94="",$Q94="",$R94=""),"",ROUND($R94-$Q94,2))</f>
        <v/>
      </c>
      <c r="U94" s="12">
        <f>IF(OR($A94="",$Q94="",$R94=""),"",IFERROR(($R94-$Q94)/$Q94,""))</f>
        <v/>
      </c>
      <c r="V94" s="24">
        <f>IF($A94="","",IF($G94="Storniert","Nicht werten",IF(AND($G94&lt;&gt;"Abgeschlossen",$G94&lt;&gt;"Prüfung offen"),"Status prüfen",IF(OR($Q94="",$R94="",$U94=""),"Eingaben prüfen",IF($B$3="","Grenzwert prüfen",IF(OR($G94="Prüfung offen",ABS($U94)&gt;$B$3),"Manuell prüfen","Im Rahmen"))))))</f>
        <v/>
      </c>
    </row>
    <row r="95" ht="21" customHeight="1">
      <c r="A95" s="17" t="n"/>
      <c r="B95" s="27" t="n"/>
      <c r="C95" s="17" t="n"/>
      <c r="D95" s="17" t="n"/>
      <c r="E95" s="17" t="n"/>
      <c r="F95" s="17" t="n"/>
      <c r="G95" s="19" t="n"/>
      <c r="H95" s="20" t="n"/>
      <c r="I95" s="20" t="n"/>
      <c r="J95" s="20" t="n"/>
      <c r="K95" s="20" t="n"/>
      <c r="L95" s="19" t="n"/>
      <c r="M95" s="21" t="n"/>
      <c r="N95" s="21" t="n"/>
      <c r="O95" s="21" t="n"/>
      <c r="P95" s="21" t="n"/>
      <c r="Q95" s="10">
        <f>IF($A95="","",IF(OR($H95="",$M95="",$J95="",$O95=""),"",ROUND($H95*$M95+$J95*$O95,2)))</f>
        <v/>
      </c>
      <c r="R95" s="10">
        <f>IF($A95="","",IF(OR($I95="",$N95="",$K95="",$P95=""),"",ROUND($I95*$N95+$K95*$P95,2)))</f>
        <v/>
      </c>
      <c r="S95" s="9">
        <f>IF(OR($A95="",$H95="",$I95=""),"",ROUND($I95-$H95,2))</f>
        <v/>
      </c>
      <c r="T95" s="10">
        <f>IF(OR($A95="",$Q95="",$R95=""),"",ROUND($R95-$Q95,2))</f>
        <v/>
      </c>
      <c r="U95" s="22">
        <f>IF(OR($A95="",$Q95="",$R95=""),"",IFERROR(($R95-$Q95)/$Q95,""))</f>
        <v/>
      </c>
      <c r="V95" s="23">
        <f>IF($A95="","",IF($G95="Storniert","Nicht werten",IF(AND($G95&lt;&gt;"Abgeschlossen",$G95&lt;&gt;"Prüfung offen"),"Status prüfen",IF(OR($Q95="",$R95="",$U95=""),"Eingaben prüfen",IF($B$3="","Grenzwert prüfen",IF(OR($G95="Prüfung offen",ABS($U95)&gt;$B$3),"Manuell prüfen","Im Rahmen"))))))</f>
        <v/>
      </c>
    </row>
    <row r="96" ht="21" customHeight="1">
      <c r="A96" s="17" t="n"/>
      <c r="B96" s="27" t="n"/>
      <c r="C96" s="17" t="n"/>
      <c r="D96" s="17" t="n"/>
      <c r="E96" s="17" t="n"/>
      <c r="F96" s="17" t="n"/>
      <c r="G96" s="19" t="n"/>
      <c r="H96" s="20" t="n"/>
      <c r="I96" s="20" t="n"/>
      <c r="J96" s="20" t="n"/>
      <c r="K96" s="20" t="n"/>
      <c r="L96" s="19" t="n"/>
      <c r="M96" s="21" t="n"/>
      <c r="N96" s="21" t="n"/>
      <c r="O96" s="21" t="n"/>
      <c r="P96" s="21" t="n"/>
      <c r="Q96" s="11">
        <f>IF($A96="","",IF(OR($H96="",$M96="",$J96="",$O96=""),"",ROUND($H96*$M96+$J96*$O96,2)))</f>
        <v/>
      </c>
      <c r="R96" s="11">
        <f>IF($A96="","",IF(OR($I96="",$N96="",$K96="",$P96=""),"",ROUND($I96*$N96+$K96*$P96,2)))</f>
        <v/>
      </c>
      <c r="S96" s="7">
        <f>IF(OR($A96="",$H96="",$I96=""),"",ROUND($I96-$H96,2))</f>
        <v/>
      </c>
      <c r="T96" s="11">
        <f>IF(OR($A96="",$Q96="",$R96=""),"",ROUND($R96-$Q96,2))</f>
        <v/>
      </c>
      <c r="U96" s="12">
        <f>IF(OR($A96="",$Q96="",$R96=""),"",IFERROR(($R96-$Q96)/$Q96,""))</f>
        <v/>
      </c>
      <c r="V96" s="24">
        <f>IF($A96="","",IF($G96="Storniert","Nicht werten",IF(AND($G96&lt;&gt;"Abgeschlossen",$G96&lt;&gt;"Prüfung offen"),"Status prüfen",IF(OR($Q96="",$R96="",$U96=""),"Eingaben prüfen",IF($B$3="","Grenzwert prüfen",IF(OR($G96="Prüfung offen",ABS($U96)&gt;$B$3),"Manuell prüfen","Im Rahmen"))))))</f>
        <v/>
      </c>
    </row>
    <row r="97" ht="21" customHeight="1">
      <c r="A97" s="17" t="n"/>
      <c r="B97" s="27" t="n"/>
      <c r="C97" s="17" t="n"/>
      <c r="D97" s="17" t="n"/>
      <c r="E97" s="17" t="n"/>
      <c r="F97" s="17" t="n"/>
      <c r="G97" s="19" t="n"/>
      <c r="H97" s="20" t="n"/>
      <c r="I97" s="20" t="n"/>
      <c r="J97" s="20" t="n"/>
      <c r="K97" s="20" t="n"/>
      <c r="L97" s="19" t="n"/>
      <c r="M97" s="21" t="n"/>
      <c r="N97" s="21" t="n"/>
      <c r="O97" s="21" t="n"/>
      <c r="P97" s="21" t="n"/>
      <c r="Q97" s="10">
        <f>IF($A97="","",IF(OR($H97="",$M97="",$J97="",$O97=""),"",ROUND($H97*$M97+$J97*$O97,2)))</f>
        <v/>
      </c>
      <c r="R97" s="10">
        <f>IF($A97="","",IF(OR($I97="",$N97="",$K97="",$P97=""),"",ROUND($I97*$N97+$K97*$P97,2)))</f>
        <v/>
      </c>
      <c r="S97" s="9">
        <f>IF(OR($A97="",$H97="",$I97=""),"",ROUND($I97-$H97,2))</f>
        <v/>
      </c>
      <c r="T97" s="10">
        <f>IF(OR($A97="",$Q97="",$R97=""),"",ROUND($R97-$Q97,2))</f>
        <v/>
      </c>
      <c r="U97" s="22">
        <f>IF(OR($A97="",$Q97="",$R97=""),"",IFERROR(($R97-$Q97)/$Q97,""))</f>
        <v/>
      </c>
      <c r="V97" s="23">
        <f>IF($A97="","",IF($G97="Storniert","Nicht werten",IF(AND($G97&lt;&gt;"Abgeschlossen",$G97&lt;&gt;"Prüfung offen"),"Status prüfen",IF(OR($Q97="",$R97="",$U97=""),"Eingaben prüfen",IF($B$3="","Grenzwert prüfen",IF(OR($G97="Prüfung offen",ABS($U97)&gt;$B$3),"Manuell prüfen","Im Rahmen"))))))</f>
        <v/>
      </c>
    </row>
    <row r="98" ht="21" customHeight="1">
      <c r="A98" s="17" t="n"/>
      <c r="B98" s="27" t="n"/>
      <c r="C98" s="17" t="n"/>
      <c r="D98" s="17" t="n"/>
      <c r="E98" s="17" t="n"/>
      <c r="F98" s="17" t="n"/>
      <c r="G98" s="19" t="n"/>
      <c r="H98" s="20" t="n"/>
      <c r="I98" s="20" t="n"/>
      <c r="J98" s="20" t="n"/>
      <c r="K98" s="20" t="n"/>
      <c r="L98" s="19" t="n"/>
      <c r="M98" s="21" t="n"/>
      <c r="N98" s="21" t="n"/>
      <c r="O98" s="21" t="n"/>
      <c r="P98" s="21" t="n"/>
      <c r="Q98" s="11">
        <f>IF($A98="","",IF(OR($H98="",$M98="",$J98="",$O98=""),"",ROUND($H98*$M98+$J98*$O98,2)))</f>
        <v/>
      </c>
      <c r="R98" s="11">
        <f>IF($A98="","",IF(OR($I98="",$N98="",$K98="",$P98=""),"",ROUND($I98*$N98+$K98*$P98,2)))</f>
        <v/>
      </c>
      <c r="S98" s="7">
        <f>IF(OR($A98="",$H98="",$I98=""),"",ROUND($I98-$H98,2))</f>
        <v/>
      </c>
      <c r="T98" s="11">
        <f>IF(OR($A98="",$Q98="",$R98=""),"",ROUND($R98-$Q98,2))</f>
        <v/>
      </c>
      <c r="U98" s="12">
        <f>IF(OR($A98="",$Q98="",$R98=""),"",IFERROR(($R98-$Q98)/$Q98,""))</f>
        <v/>
      </c>
      <c r="V98" s="24">
        <f>IF($A98="","",IF($G98="Storniert","Nicht werten",IF(AND($G98&lt;&gt;"Abgeschlossen",$G98&lt;&gt;"Prüfung offen"),"Status prüfen",IF(OR($Q98="",$R98="",$U98=""),"Eingaben prüfen",IF($B$3="","Grenzwert prüfen",IF(OR($G98="Prüfung offen",ABS($U98)&gt;$B$3),"Manuell prüfen","Im Rahmen"))))))</f>
        <v/>
      </c>
    </row>
    <row r="99" ht="21" customHeight="1">
      <c r="A99" s="17" t="n"/>
      <c r="B99" s="27" t="n"/>
      <c r="C99" s="17" t="n"/>
      <c r="D99" s="17" t="n"/>
      <c r="E99" s="17" t="n"/>
      <c r="F99" s="17" t="n"/>
      <c r="G99" s="19" t="n"/>
      <c r="H99" s="20" t="n"/>
      <c r="I99" s="20" t="n"/>
      <c r="J99" s="20" t="n"/>
      <c r="K99" s="20" t="n"/>
      <c r="L99" s="19" t="n"/>
      <c r="M99" s="21" t="n"/>
      <c r="N99" s="21" t="n"/>
      <c r="O99" s="21" t="n"/>
      <c r="P99" s="21" t="n"/>
      <c r="Q99" s="10">
        <f>IF($A99="","",IF(OR($H99="",$M99="",$J99="",$O99=""),"",ROUND($H99*$M99+$J99*$O99,2)))</f>
        <v/>
      </c>
      <c r="R99" s="10">
        <f>IF($A99="","",IF(OR($I99="",$N99="",$K99="",$P99=""),"",ROUND($I99*$N99+$K99*$P99,2)))</f>
        <v/>
      </c>
      <c r="S99" s="9">
        <f>IF(OR($A99="",$H99="",$I99=""),"",ROUND($I99-$H99,2))</f>
        <v/>
      </c>
      <c r="T99" s="10">
        <f>IF(OR($A99="",$Q99="",$R99=""),"",ROUND($R99-$Q99,2))</f>
        <v/>
      </c>
      <c r="U99" s="22">
        <f>IF(OR($A99="",$Q99="",$R99=""),"",IFERROR(($R99-$Q99)/$Q99,""))</f>
        <v/>
      </c>
      <c r="V99" s="23">
        <f>IF($A99="","",IF($G99="Storniert","Nicht werten",IF(AND($G99&lt;&gt;"Abgeschlossen",$G99&lt;&gt;"Prüfung offen"),"Status prüfen",IF(OR($Q99="",$R99="",$U99=""),"Eingaben prüfen",IF($B$3="","Grenzwert prüfen",IF(OR($G99="Prüfung offen",ABS($U99)&gt;$B$3),"Manuell prüfen","Im Rahmen"))))))</f>
        <v/>
      </c>
    </row>
    <row r="100" ht="21" customHeight="1">
      <c r="A100" s="17" t="n"/>
      <c r="B100" s="27" t="n"/>
      <c r="C100" s="17" t="n"/>
      <c r="D100" s="17" t="n"/>
      <c r="E100" s="17" t="n"/>
      <c r="F100" s="17" t="n"/>
      <c r="G100" s="19" t="n"/>
      <c r="H100" s="20" t="n"/>
      <c r="I100" s="20" t="n"/>
      <c r="J100" s="20" t="n"/>
      <c r="K100" s="20" t="n"/>
      <c r="L100" s="19" t="n"/>
      <c r="M100" s="21" t="n"/>
      <c r="N100" s="21" t="n"/>
      <c r="O100" s="21" t="n"/>
      <c r="P100" s="21" t="n"/>
      <c r="Q100" s="11">
        <f>IF($A100="","",IF(OR($H100="",$M100="",$J100="",$O100=""),"",ROUND($H100*$M100+$J100*$O100,2)))</f>
        <v/>
      </c>
      <c r="R100" s="11">
        <f>IF($A100="","",IF(OR($I100="",$N100="",$K100="",$P100=""),"",ROUND($I100*$N100+$K100*$P100,2)))</f>
        <v/>
      </c>
      <c r="S100" s="7">
        <f>IF(OR($A100="",$H100="",$I100=""),"",ROUND($I100-$H100,2))</f>
        <v/>
      </c>
      <c r="T100" s="11">
        <f>IF(OR($A100="",$Q100="",$R100=""),"",ROUND($R100-$Q100,2))</f>
        <v/>
      </c>
      <c r="U100" s="12">
        <f>IF(OR($A100="",$Q100="",$R100=""),"",IFERROR(($R100-$Q100)/$Q100,""))</f>
        <v/>
      </c>
      <c r="V100" s="24">
        <f>IF($A100="","",IF($G100="Storniert","Nicht werten",IF(AND($G100&lt;&gt;"Abgeschlossen",$G100&lt;&gt;"Prüfung offen"),"Status prüfen",IF(OR($Q100="",$R100="",$U100=""),"Eingaben prüfen",IF($B$3="","Grenzwert prüfen",IF(OR($G100="Prüfung offen",ABS($U100)&gt;$B$3),"Manuell prüfen","Im Rahmen"))))))</f>
        <v/>
      </c>
    </row>
    <row r="101" ht="21" customHeight="1">
      <c r="A101" s="17" t="n"/>
      <c r="B101" s="27" t="n"/>
      <c r="C101" s="17" t="n"/>
      <c r="D101" s="17" t="n"/>
      <c r="E101" s="17" t="n"/>
      <c r="F101" s="17" t="n"/>
      <c r="G101" s="19" t="n"/>
      <c r="H101" s="20" t="n"/>
      <c r="I101" s="20" t="n"/>
      <c r="J101" s="20" t="n"/>
      <c r="K101" s="20" t="n"/>
      <c r="L101" s="19" t="n"/>
      <c r="M101" s="21" t="n"/>
      <c r="N101" s="21" t="n"/>
      <c r="O101" s="21" t="n"/>
      <c r="P101" s="21" t="n"/>
      <c r="Q101" s="10">
        <f>IF($A101="","",IF(OR($H101="",$M101="",$J101="",$O101=""),"",ROUND($H101*$M101+$J101*$O101,2)))</f>
        <v/>
      </c>
      <c r="R101" s="10">
        <f>IF($A101="","",IF(OR($I101="",$N101="",$K101="",$P101=""),"",ROUND($I101*$N101+$K101*$P101,2)))</f>
        <v/>
      </c>
      <c r="S101" s="9">
        <f>IF(OR($A101="",$H101="",$I101=""),"",ROUND($I101-$H101,2))</f>
        <v/>
      </c>
      <c r="T101" s="10">
        <f>IF(OR($A101="",$Q101="",$R101=""),"",ROUND($R101-$Q101,2))</f>
        <v/>
      </c>
      <c r="U101" s="22">
        <f>IF(OR($A101="",$Q101="",$R101=""),"",IFERROR(($R101-$Q101)/$Q101,""))</f>
        <v/>
      </c>
      <c r="V101" s="23">
        <f>IF($A101="","",IF($G101="Storniert","Nicht werten",IF(AND($G101&lt;&gt;"Abgeschlossen",$G101&lt;&gt;"Prüfung offen"),"Status prüfen",IF(OR($Q101="",$R101="",$U101=""),"Eingaben prüfen",IF($B$3="","Grenzwert prüfen",IF(OR($G101="Prüfung offen",ABS($U101)&gt;$B$3),"Manuell prüfen","Im Rahmen"))))))</f>
        <v/>
      </c>
    </row>
    <row r="102" ht="21" customHeight="1">
      <c r="A102" s="17" t="n"/>
      <c r="B102" s="27" t="n"/>
      <c r="C102" s="17" t="n"/>
      <c r="D102" s="17" t="n"/>
      <c r="E102" s="17" t="n"/>
      <c r="F102" s="17" t="n"/>
      <c r="G102" s="19" t="n"/>
      <c r="H102" s="20" t="n"/>
      <c r="I102" s="20" t="n"/>
      <c r="J102" s="20" t="n"/>
      <c r="K102" s="20" t="n"/>
      <c r="L102" s="19" t="n"/>
      <c r="M102" s="21" t="n"/>
      <c r="N102" s="21" t="n"/>
      <c r="O102" s="21" t="n"/>
      <c r="P102" s="21" t="n"/>
      <c r="Q102" s="11">
        <f>IF($A102="","",IF(OR($H102="",$M102="",$J102="",$O102=""),"",ROUND($H102*$M102+$J102*$O102,2)))</f>
        <v/>
      </c>
      <c r="R102" s="11">
        <f>IF($A102="","",IF(OR($I102="",$N102="",$K102="",$P102=""),"",ROUND($I102*$N102+$K102*$P102,2)))</f>
        <v/>
      </c>
      <c r="S102" s="7">
        <f>IF(OR($A102="",$H102="",$I102=""),"",ROUND($I102-$H102,2))</f>
        <v/>
      </c>
      <c r="T102" s="11">
        <f>IF(OR($A102="",$Q102="",$R102=""),"",ROUND($R102-$Q102,2))</f>
        <v/>
      </c>
      <c r="U102" s="12">
        <f>IF(OR($A102="",$Q102="",$R102=""),"",IFERROR(($R102-$Q102)/$Q102,""))</f>
        <v/>
      </c>
      <c r="V102" s="24">
        <f>IF($A102="","",IF($G102="Storniert","Nicht werten",IF(AND($G102&lt;&gt;"Abgeschlossen",$G102&lt;&gt;"Prüfung offen"),"Status prüfen",IF(OR($Q102="",$R102="",$U102=""),"Eingaben prüfen",IF($B$3="","Grenzwert prüfen",IF(OR($G102="Prüfung offen",ABS($U102)&gt;$B$3),"Manuell prüfen","Im Rahmen"))))))</f>
        <v/>
      </c>
    </row>
    <row r="103" ht="21" customHeight="1">
      <c r="A103" s="17" t="n"/>
      <c r="B103" s="27" t="n"/>
      <c r="C103" s="17" t="n"/>
      <c r="D103" s="17" t="n"/>
      <c r="E103" s="17" t="n"/>
      <c r="F103" s="17" t="n"/>
      <c r="G103" s="19" t="n"/>
      <c r="H103" s="20" t="n"/>
      <c r="I103" s="20" t="n"/>
      <c r="J103" s="20" t="n"/>
      <c r="K103" s="20" t="n"/>
      <c r="L103" s="19" t="n"/>
      <c r="M103" s="21" t="n"/>
      <c r="N103" s="21" t="n"/>
      <c r="O103" s="21" t="n"/>
      <c r="P103" s="21" t="n"/>
      <c r="Q103" s="10">
        <f>IF($A103="","",IF(OR($H103="",$M103="",$J103="",$O103=""),"",ROUND($H103*$M103+$J103*$O103,2)))</f>
        <v/>
      </c>
      <c r="R103" s="10">
        <f>IF($A103="","",IF(OR($I103="",$N103="",$K103="",$P103=""),"",ROUND($I103*$N103+$K103*$P103,2)))</f>
        <v/>
      </c>
      <c r="S103" s="9">
        <f>IF(OR($A103="",$H103="",$I103=""),"",ROUND($I103-$H103,2))</f>
        <v/>
      </c>
      <c r="T103" s="10">
        <f>IF(OR($A103="",$Q103="",$R103=""),"",ROUND($R103-$Q103,2))</f>
        <v/>
      </c>
      <c r="U103" s="22">
        <f>IF(OR($A103="",$Q103="",$R103=""),"",IFERROR(($R103-$Q103)/$Q103,""))</f>
        <v/>
      </c>
      <c r="V103" s="23">
        <f>IF($A103="","",IF($G103="Storniert","Nicht werten",IF(AND($G103&lt;&gt;"Abgeschlossen",$G103&lt;&gt;"Prüfung offen"),"Status prüfen",IF(OR($Q103="",$R103="",$U103=""),"Eingaben prüfen",IF($B$3="","Grenzwert prüfen",IF(OR($G103="Prüfung offen",ABS($U103)&gt;$B$3),"Manuell prüfen","Im Rahmen"))))))</f>
        <v/>
      </c>
    </row>
    <row r="104" ht="21" customHeight="1">
      <c r="A104" s="17" t="n"/>
      <c r="B104" s="27" t="n"/>
      <c r="C104" s="17" t="n"/>
      <c r="D104" s="17" t="n"/>
      <c r="E104" s="17" t="n"/>
      <c r="F104" s="17" t="n"/>
      <c r="G104" s="19" t="n"/>
      <c r="H104" s="20" t="n"/>
      <c r="I104" s="20" t="n"/>
      <c r="J104" s="20" t="n"/>
      <c r="K104" s="20" t="n"/>
      <c r="L104" s="19" t="n"/>
      <c r="M104" s="21" t="n"/>
      <c r="N104" s="21" t="n"/>
      <c r="O104" s="21" t="n"/>
      <c r="P104" s="21" t="n"/>
      <c r="Q104" s="11">
        <f>IF($A104="","",IF(OR($H104="",$M104="",$J104="",$O104=""),"",ROUND($H104*$M104+$J104*$O104,2)))</f>
        <v/>
      </c>
      <c r="R104" s="11">
        <f>IF($A104="","",IF(OR($I104="",$N104="",$K104="",$P104=""),"",ROUND($I104*$N104+$K104*$P104,2)))</f>
        <v/>
      </c>
      <c r="S104" s="7">
        <f>IF(OR($A104="",$H104="",$I104=""),"",ROUND($I104-$H104,2))</f>
        <v/>
      </c>
      <c r="T104" s="11">
        <f>IF(OR($A104="",$Q104="",$R104=""),"",ROUND($R104-$Q104,2))</f>
        <v/>
      </c>
      <c r="U104" s="12">
        <f>IF(OR($A104="",$Q104="",$R104=""),"",IFERROR(($R104-$Q104)/$Q104,""))</f>
        <v/>
      </c>
      <c r="V104" s="24">
        <f>IF($A104="","",IF($G104="Storniert","Nicht werten",IF(AND($G104&lt;&gt;"Abgeschlossen",$G104&lt;&gt;"Prüfung offen"),"Status prüfen",IF(OR($Q104="",$R104="",$U104=""),"Eingaben prüfen",IF($B$3="","Grenzwert prüfen",IF(OR($G104="Prüfung offen",ABS($U104)&gt;$B$3),"Manuell prüfen","Im Rahmen"))))))</f>
        <v/>
      </c>
    </row>
  </sheetData>
  <autoFilter ref="A4:V104"/>
  <mergeCells count="1">
    <mergeCell ref="A1:V1"/>
  </mergeCells>
  <conditionalFormatting sqref="G5:G104">
    <cfRule type="expression" priority="1" dxfId="0">
      <formula>$G5="Prüfung offen"</formula>
    </cfRule>
  </conditionalFormatting>
  <conditionalFormatting sqref="T5:U104">
    <cfRule type="expression" priority="2" dxfId="0">
      <formula>AND($A5&lt;&gt;"",ISNUMBER($U5),ABS($U5)&gt;$B$3)</formula>
    </cfRule>
  </conditionalFormatting>
  <conditionalFormatting sqref="V5:V104">
    <cfRule type="expression" priority="3" dxfId="0">
      <formula>$V5="Manuell prüfen"</formula>
    </cfRule>
    <cfRule type="expression" priority="4" dxfId="1">
      <formula>$V5="Im Rahmen"</formula>
    </cfRule>
    <cfRule type="expression" priority="5" dxfId="0">
      <formula>OR($V5="Eingaben prüfen",$V5="Status prüfen",$V5="Grenzwert prüfen")</formula>
    </cfRule>
  </conditionalFormatting>
  <dataValidations count="5">
    <dataValidation sqref="G5:G104" showDropDown="0" showInputMessage="1" showErrorMessage="1" allowBlank="0" errorTitle="Ungültiger Status" error="Bitte einen der sichtbaren stabilen Statuswerte auswählen." promptTitle="Auftragsstatus" prompt="Abgeschlossen, Prüfung offen oder Storniert auswählen." type="list" errorStyle="stop">
      <formula1>"Abgeschlossen,Prüfung offen,Storniert"</formula1>
    </dataValidation>
    <dataValidation sqref="B5:B104" showDropDown="0" showInputMessage="1" showErrorMessage="1" allowBlank="0" errorTitle="Datum außerhalb des Bereichs" error="Das Abschlussdatum muss innerhalb der in Parameter festgelegten Grenzen liegen." promptTitle="Abschlussdatum" prompt="Bitte ein gültiges Abschlussdatum eingeben." type="date" errorStyle="stop" operator="between">
      <formula1>$Y$2</formula1>
      <formula2>$Y$3</formula2>
    </dataValidation>
    <dataValidation sqref="H5:I104" showDropDown="0" showInputMessage="1" showErrorMessage="1" allowBlank="0" errorTitle="Ungültige Stunden" error="Stunden müssen als nichtnegative Zahl bis 10.000 eingegeben werden." promptTitle="Stundenwert" prompt="Plan- oder Iststunden als nichtnegative Zahl eingeben." type="decimal" errorStyle="stop" operator="between">
      <formula1>0</formula1>
      <formula2>10000</formula2>
    </dataValidation>
    <dataValidation sqref="J5:K104" showDropDown="0" showInputMessage="1" showErrorMessage="1" allowBlank="0" errorTitle="Ungültige Menge" error="Mengen müssen als nichtnegative Zahl eingegeben werden." promptTitle="Materialmenge" prompt="Menge passend zur eingetragenen Mengeneinheit erfassen." type="decimal" errorStyle="stop" operator="between">
      <formula1>0</formula1>
      <formula2>1000000</formula2>
    </dataValidation>
    <dataValidation sqref="M5:P104" showDropDown="0" showInputMessage="1" showErrorMessage="1" allowBlank="0" errorTitle="Ungültiger Kostensatz" error="Kostensätze und Materialpreise müssen nichtnegative Zahlen sein." promptTitle="Kostenwert" prompt="Den auftragsbezogenen Beispiel- oder Istwert in Euro eingeben." type="decimal" errorStyle="stop" operator="between">
      <formula1>0</formula1>
      <formula2>100000</formula2>
    </dataValidation>
  </dataValidations>
  <pageMargins left="0.3" right="0.3" top="0.5" bottom="0.5" header="0.5" footer="0.5"/>
  <pageSetup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13" customWidth="1" min="3" max="3"/>
    <col width="58" customWidth="1" min="4" max="4"/>
    <col width="3" customWidth="1" min="5" max="5"/>
    <col width="24" customWidth="1" min="6" max="6"/>
  </cols>
  <sheetData>
    <row r="1" ht="28" customHeight="1">
      <c r="A1" s="1" t="inlineStr">
        <is>
          <t>Parameter und stabile Statuswerte</t>
        </is>
      </c>
    </row>
    <row r="2">
      <c r="A2" s="14" t="inlineStr">
        <is>
          <t>Grün markierte Werte sind veränderbare Annahmen. Änderungen beeinflussen die Formeln beziehungsweise die zulässigen Abschlussdaten.</t>
        </is>
      </c>
    </row>
    <row r="3">
      <c r="A3" s="2" t="inlineStr">
        <is>
          <t>Annahme</t>
        </is>
      </c>
      <c r="B3" s="2" t="inlineStr">
        <is>
          <t>Wert</t>
        </is>
      </c>
      <c r="C3" s="2" t="inlineStr">
        <is>
          <t>Einheit</t>
        </is>
      </c>
      <c r="D3" s="2" t="inlineStr">
        <is>
          <t>Hinweis</t>
        </is>
      </c>
      <c r="F3" s="2" t="inlineStr">
        <is>
          <t>Stabile Statuswerte</t>
        </is>
      </c>
    </row>
    <row r="4">
      <c r="A4" s="5" t="inlineStr">
        <is>
          <t>Prüfschwelle absolute Kostenabweichung</t>
        </is>
      </c>
      <c r="B4" s="25" t="n">
        <v>0.1</v>
      </c>
      <c r="C4" s="5" t="inlineStr">
        <is>
          <t>%</t>
        </is>
      </c>
      <c r="D4" s="5" t="inlineStr">
        <is>
          <t>Ab diesem absoluten Anteil wird eine manuelle Prüfung empfohlen.</t>
        </is>
      </c>
      <c r="F4" s="5" t="inlineStr">
        <is>
          <t>Abgeschlossen</t>
        </is>
      </c>
    </row>
    <row r="5">
      <c r="A5" s="8" t="inlineStr">
        <is>
          <t>Frühestes zulässiges Abschlussdatum</t>
        </is>
      </c>
      <c r="B5" s="28" t="n">
        <v>45292</v>
      </c>
      <c r="C5" s="8" t="inlineStr">
        <is>
          <t>Datum</t>
        </is>
      </c>
      <c r="D5" s="8" t="inlineStr">
        <is>
          <t>Untergrenze für neue Abschlussdaten im Blatt Aufträge.</t>
        </is>
      </c>
      <c r="F5" s="8" t="inlineStr">
        <is>
          <t>Prüfung offen</t>
        </is>
      </c>
    </row>
    <row r="6">
      <c r="A6" s="5" t="inlineStr">
        <is>
          <t>Spätestes zulässiges Abschlussdatum</t>
        </is>
      </c>
      <c r="B6" s="28" t="n">
        <v>46752</v>
      </c>
      <c r="C6" s="5" t="inlineStr">
        <is>
          <t>Datum</t>
        </is>
      </c>
      <c r="D6" s="5" t="inlineStr">
        <is>
          <t>Obergrenze für neue Abschlussdaten im Blatt Aufträge.</t>
        </is>
      </c>
      <c r="F6" s="5" t="inlineStr">
        <is>
          <t>Storniert</t>
        </is>
      </c>
    </row>
    <row r="7"/>
    <row r="8">
      <c r="A8" s="14" t="inlineStr">
        <is>
          <t>Die Statuswerte sind fest für die Auswertung vorgesehen. Die Prüfschwelle ist eine betriebliche Annahme und keine verbindliche Vorgabe.</t>
        </is>
      </c>
    </row>
  </sheetData>
  <mergeCells count="1">
    <mergeCell ref="A1:F1"/>
  </mergeCells>
  <conditionalFormatting sqref="B5:B6">
    <cfRule type="expression" priority="1" dxfId="0">
      <formula>$B$5&gt;$B$6</formula>
    </cfRule>
  </conditionalFormatting>
  <dataValidations count="2">
    <dataValidation sqref="B4" showDropDown="0" showInputMessage="1" showErrorMessage="1" allowBlank="0" errorTitle="Ungültige Prüfschwelle" error="Bitte einen Wert zwischen 0 % und 100 % eingeben." promptTitle="Prüfschwelle" prompt="Beispiel: 10 % entspricht dem Wert 0,10." type="decimal" errorStyle="stop" operator="between">
      <formula1>0</formula1>
      <formula2>1</formula2>
    </dataValidation>
    <dataValidation sqref="B5:B6" showDropDown="0" showInputMessage="1" showErrorMessage="1" allowBlank="0" errorTitle="Ungültige Datumsgrenze" error="Bitte eine gültige Datumsgrenze im vorgesehenen Zeitraum eingeben." promptTitle="Datumsgrenze" prompt="Beginn und Ende des zulässigen Abschlusszeitraums festlegen." type="date" errorStyle="stop" operator="between">
      <formula1>42370</formula1>
      <formula2>50040</formula2>
    </dataValidation>
  </dataValidations>
  <pageMargins left="0.3" right="0.3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betriebliche Vorlage</dc:creator>
  <dc:title xmlns:dc="http://purl.org/dc/elements/1.1/">Nachkalkulation Reinigungsauftrag Excel</dc:title>
  <dc:description xmlns:dc="http://purl.org/dc/elements/1.1/">Nachkalkulation für Stunden, Materialmengen und Kosten. Alle enthaltenen Beispiele sind ausdrücklich fiktiv.</dc:description>
  <dc:subject xmlns:dc="http://purl.org/dc/elements/1.1/">Vergleich von Plan- und Istwerten abgeschlossener Reinigungsaufträge</dc:subject>
  <dcterms:created xmlns:dcterms="http://purl.org/dc/terms/" xmlns:xsi="http://www.w3.org/2001/XMLSchema-instance" xsi:type="dcterms:W3CDTF">2026-09-09T18:01:18Z</dcterms:created>
  <dcterms:modified xmlns:dcterms="http://purl.org/dc/terms/" xmlns:xsi="http://www.w3.org/2001/XMLSchema-instance" xsi:type="dcterms:W3CDTF">2026-09-09T18:01:19+00:00Z</dcterms:modified>
</cp:coreProperties>
</file>