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lkulatio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'Kalkulation'!$A$4:$S$104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9">
    <numFmt numFmtId="164" formatCode="dd.mm.yyyy"/>
    <numFmt numFmtId="165" formatCode="#.##0"/>
    <numFmt numFmtId="166" formatCode="#.##0,00 &quot;m²&quot;"/>
    <numFmt numFmtId="167" formatCode="0,00"/>
    <numFmt numFmtId="168" formatCode="#.##0,00 [$€-407]"/>
    <numFmt numFmtId="169" formatCode="0,000 [$€-407]"/>
    <numFmt numFmtId="170" formatCode="0,0%"/>
    <numFmt numFmtId="171" formatCode="#.##0,00 &quot;m²/h&quot;"/>
    <numFmt numFmtId="172" formatCode="#.##0,00 &quot;h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B6B62"/>
      <sz val="9"/>
    </font>
    <font>
      <name val="Aptos"/>
      <b val="1"/>
      <color rgb="00FFFFFF"/>
      <sz val="10"/>
    </font>
    <font>
      <name val="Aptos"/>
      <b val="1"/>
      <color rgb="001F2D27"/>
      <sz val="10"/>
    </font>
    <font>
      <name val="Aptos Display"/>
      <b val="1"/>
      <color rgb="0012372A"/>
      <sz val="14"/>
    </font>
    <font>
      <name val="Aptos"/>
      <color rgb="001F2D27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2" fillId="0" borderId="0" pivotButton="0" quotePrefix="0" xfId="0"/>
    <xf numFmtId="164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8" fontId="5" fillId="5" borderId="1" applyAlignment="1" pivotButton="0" quotePrefix="0" xfId="0">
      <alignment horizontal="right" vertical="center"/>
    </xf>
    <xf numFmtId="169" fontId="5" fillId="5" borderId="1" applyAlignment="1" pivotButton="0" quotePrefix="0" xfId="0">
      <alignment horizontal="right" vertical="center"/>
    </xf>
    <xf numFmtId="170" fontId="5" fillId="5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/>
    </xf>
    <xf numFmtId="165" fontId="6" fillId="4" borderId="1" applyAlignment="1" pivotButton="0" quotePrefix="0" xfId="0">
      <alignment horizontal="right" vertical="center"/>
    </xf>
    <xf numFmtId="170" fontId="6" fillId="4" borderId="1" applyAlignment="1" pivotButton="0" quotePrefix="0" xfId="0">
      <alignment horizontal="right" vertical="center"/>
    </xf>
    <xf numFmtId="169" fontId="6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/>
    </xf>
    <xf numFmtId="165" fontId="6" fillId="5" borderId="1" applyAlignment="1" pivotButton="0" quotePrefix="0" xfId="0">
      <alignment horizontal="right" vertical="center"/>
    </xf>
    <xf numFmtId="170" fontId="6" fillId="5" borderId="1" applyAlignment="1" pivotButton="0" quotePrefix="0" xfId="0">
      <alignment horizontal="right" vertical="center"/>
    </xf>
    <xf numFmtId="169" fontId="6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166" fontId="6" fillId="6" borderId="1" applyAlignment="1" pivotButton="0" quotePrefix="0" xfId="0">
      <alignment horizontal="right" vertical="center"/>
    </xf>
    <xf numFmtId="171" fontId="6" fillId="6" borderId="1" applyAlignment="1" pivotButton="0" quotePrefix="0" xfId="0">
      <alignment horizontal="right" vertical="center"/>
    </xf>
    <xf numFmtId="167" fontId="6" fillId="6" borderId="1" applyAlignment="1" pivotButton="0" quotePrefix="0" xfId="0">
      <alignment horizontal="right" vertical="center"/>
    </xf>
    <xf numFmtId="168" fontId="6" fillId="6" borderId="1" applyAlignment="1" pivotButton="0" quotePrefix="0" xfId="0">
      <alignment horizontal="right" vertical="center"/>
    </xf>
    <xf numFmtId="170" fontId="6" fillId="6" borderId="1" applyAlignment="1" pivotButton="0" quotePrefix="0" xfId="0">
      <alignment horizontal="center" vertical="center"/>
    </xf>
    <xf numFmtId="172" fontId="6" fillId="4" borderId="1" applyAlignment="1" pivotButton="0" quotePrefix="0" xfId="0">
      <alignment horizontal="right" vertical="center"/>
    </xf>
    <xf numFmtId="168" fontId="6" fillId="4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center" vertical="center"/>
    </xf>
    <xf numFmtId="172" fontId="6" fillId="5" borderId="1" applyAlignment="1" pivotButton="0" quotePrefix="0" xfId="0">
      <alignment horizontal="right" vertical="center"/>
    </xf>
    <xf numFmtId="168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170" fontId="6" fillId="6" borderId="1" applyAlignment="1" pivotButton="0" quotePrefix="0" xfId="0">
      <alignment horizontal="right" vertical="center"/>
    </xf>
    <xf numFmtId="169" fontId="6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2" fillId="0" borderId="0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8" fontId="5" fillId="5" borderId="1" applyAlignment="1" pivotButton="0" quotePrefix="0" xfId="0">
      <alignment horizontal="right" vertical="center"/>
    </xf>
    <xf numFmtId="169" fontId="5" fillId="5" borderId="1" applyAlignment="1" pivotButton="0" quotePrefix="0" xfId="0">
      <alignment horizontal="right" vertical="center"/>
    </xf>
    <xf numFmtId="170" fontId="5" fillId="5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170" fontId="6" fillId="4" borderId="1" applyAlignment="1" pivotButton="0" quotePrefix="0" xfId="0">
      <alignment horizontal="right" vertical="center"/>
    </xf>
    <xf numFmtId="169" fontId="6" fillId="4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70" fontId="6" fillId="5" borderId="1" applyAlignment="1" pivotButton="0" quotePrefix="0" xfId="0">
      <alignment horizontal="right" vertical="center"/>
    </xf>
    <xf numFmtId="169" fontId="6" fillId="5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right" vertical="center"/>
    </xf>
    <xf numFmtId="171" fontId="6" fillId="6" borderId="1" applyAlignment="1" pivotButton="0" quotePrefix="0" xfId="0">
      <alignment horizontal="right" vertical="center"/>
    </xf>
    <xf numFmtId="167" fontId="6" fillId="6" borderId="1" applyAlignment="1" pivotButton="0" quotePrefix="0" xfId="0">
      <alignment horizontal="right" vertical="center"/>
    </xf>
    <xf numFmtId="168" fontId="6" fillId="6" borderId="1" applyAlignment="1" pivotButton="0" quotePrefix="0" xfId="0">
      <alignment horizontal="right" vertical="center"/>
    </xf>
    <xf numFmtId="170" fontId="6" fillId="6" borderId="1" applyAlignment="1" pivotButton="0" quotePrefix="0" xfId="0">
      <alignment horizontal="center" vertical="center"/>
    </xf>
    <xf numFmtId="172" fontId="6" fillId="4" borderId="1" applyAlignment="1" pivotButton="0" quotePrefix="0" xfId="0">
      <alignment horizontal="right" vertical="center"/>
    </xf>
    <xf numFmtId="168" fontId="6" fillId="4" borderId="1" applyAlignment="1" pivotButton="0" quotePrefix="0" xfId="0">
      <alignment horizontal="right" vertical="center"/>
    </xf>
    <xf numFmtId="172" fontId="6" fillId="5" borderId="1" applyAlignment="1" pivotButton="0" quotePrefix="0" xfId="0">
      <alignment horizontal="right" vertical="center"/>
    </xf>
    <xf numFmtId="168" fontId="6" fillId="5" borderId="1" applyAlignment="1" pivotButton="0" quotePrefix="0" xfId="0">
      <alignment horizontal="right" vertical="center"/>
    </xf>
    <xf numFmtId="170" fontId="6" fillId="6" borderId="1" applyAlignment="1" pivotButton="0" quotePrefix="0" xfId="0">
      <alignment horizontal="right" vertical="center"/>
    </xf>
    <xf numFmtId="169" fontId="6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Vorlage</author>
  </authors>
  <commentList>
    <comment ref="E4" authorId="0" shapeId="0">
      <text>
        <t>Zu reinigende Fläche des abgegrenzten Bereichs in Quadratmetern.</t>
      </text>
    </comment>
    <comment ref="F4" authorId="0" shapeId="0">
      <text>
        <t>Beispielhafte Arbeitsleistung in Quadratmetern je Stunde.</t>
      </text>
    </comment>
    <comment ref="G4" authorId="0" shapeId="0">
      <text>
        <t>Durchschnittliche Anzahl der Reinigungseinsätze pro Monat; Dezimalwerte sind möglich.</t>
      </text>
    </comment>
    <comment ref="H4" authorId="0" shapeId="0">
      <text>
        <t>Leer lassen, wenn der Standard-Lohnkostensatz aus dem Blatt „Parameter“ gelten soll.</t>
      </text>
    </comment>
    <comment ref="I4" authorId="0" shapeId="0">
      <text>
        <t>Leer lassen, wenn die Standard-Materialkosten aus dem Blatt „Parameter“ gelten sollen.</t>
      </text>
    </comment>
    <comment ref="K4" authorId="0" shapeId="0">
      <text>
        <t>Zielmarge auf den Angebotspreis. Leer bedeutet Standard-Zielmarge aus „Parameter“.</t>
      </text>
    </comment>
    <comment ref="R4" authorId="0" shapeId="0">
      <text>
        <t>Angebot pro Monat geteilt durch Fläche und Einsätze pro Monat.</t>
      </text>
    </comment>
    <comment ref="S4" authorId="0" shapeId="0">
      <text>
        <t>Betrieblicher Hinweis anhand der sichtbaren Warnschwelle; manuell prüfen.</t>
      </text>
    </comment>
  </commentList>
</comments>
</file>

<file path=xl/comments/comment2.xml><?xml version="1.0" encoding="utf-8"?>
<comments xmlns="http://schemas.openxmlformats.org/spreadsheetml/2006/main">
  <authors>
    <author>Vorlage</author>
  </authors>
  <commentList>
    <comment ref="B5" authorId="0" shapeId="0">
      <text>
        <t>Interner Beispiel-Kalkulationssatz; bei Bedarf betrieblich anpassen.</t>
      </text>
    </comment>
    <comment ref="B7" authorId="0" shapeId="0">
      <text>
        <t>Die Marge wird als Anteil am Angebotspreis verwendet.</t>
      </text>
    </comment>
    <comment ref="B8" authorId="0" shapeId="0">
      <text>
        <t>Diese Schwelle erzeugt nur einen Hinweis zur manuellen Prüfung.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4" customWidth="1" min="3" max="3"/>
    <col width="18" customWidth="1" min="4" max="4"/>
    <col width="28" customWidth="1" min="5" max="5"/>
    <col width="18" customWidth="1" min="6" max="6"/>
    <col width="27" customWidth="1" min="7" max="7"/>
    <col width="18" customWidth="1" min="8" max="8"/>
  </cols>
  <sheetData>
    <row r="1" ht="28" customHeight="1">
      <c r="A1" s="1" t="inlineStr">
        <is>
          <t>Quadratmeterpreis Reinigung Kalkulation Excel</t>
        </is>
      </c>
      <c r="B1" s="42" t="n"/>
      <c r="C1" s="42" t="n"/>
      <c r="D1" s="42" t="n"/>
      <c r="E1" s="42" t="n"/>
      <c r="F1" s="42" t="n"/>
      <c r="G1" s="42" t="n"/>
      <c r="H1" s="43" t="n"/>
    </row>
    <row r="2" ht="22" customHeight="1">
      <c r="A2" s="3" t="inlineStr">
        <is>
          <t>Kennzahlen aus den Kalkulationseingaben; alle Objektbezeichnungen und Werte sind fiktive Beispiele.</t>
        </is>
      </c>
      <c r="G2" s="4" t="inlineStr">
        <is>
          <t>Vorlagenstand</t>
        </is>
      </c>
      <c r="H2" s="44" t="n">
        <v>46274</v>
      </c>
    </row>
    <row r="3"/>
    <row r="4">
      <c r="A4" s="6" t="inlineStr">
        <is>
          <t>Umfang und Prüfbedarf</t>
        </is>
      </c>
      <c r="B4" s="6" t="n"/>
      <c r="C4" s="6" t="n"/>
      <c r="D4" s="6" t="n"/>
      <c r="E4" s="6" t="n"/>
      <c r="F4" s="6" t="n"/>
      <c r="G4" s="6" t="n"/>
      <c r="H4" s="6" t="n"/>
    </row>
    <row r="5" ht="34" customHeight="1">
      <c r="A5" s="7" t="inlineStr">
        <is>
          <t>Kalkulationen</t>
        </is>
      </c>
      <c r="B5" s="45">
        <f>COUNTIF('Kalkulation'!$A$5:$A$104,"&lt;&gt;")</f>
        <v/>
      </c>
      <c r="C5" s="7" t="inlineStr">
        <is>
          <t>Gesamtfläche</t>
        </is>
      </c>
      <c r="D5" s="46">
        <f>SUM('Kalkulation'!$E$5:$E$104)</f>
        <v/>
      </c>
      <c r="E5" s="7" t="inlineStr">
        <is>
          <t>Einsätze/Monat</t>
        </is>
      </c>
      <c r="F5" s="47">
        <f>SUM('Kalkulation'!$G$5:$G$104)</f>
        <v/>
      </c>
      <c r="G5" s="7" t="inlineStr">
        <is>
          <t>Fälle zur Prüfung</t>
        </is>
      </c>
      <c r="H5" s="45">
        <f>COUNTIF('Kalkulation'!$S$5:$S$104,"Preis prüfen")+COUNTIF('Kalkulation'!$S$5:$S$104,"Eingaben prüfen")</f>
        <v/>
      </c>
    </row>
    <row r="6"/>
    <row r="7">
      <c r="A7" s="6" t="inlineStr">
        <is>
          <t>Monatswerte und kalkulierter Quadratmeterpreis</t>
        </is>
      </c>
      <c r="B7" s="6" t="n"/>
      <c r="C7" s="6" t="n"/>
      <c r="D7" s="6" t="n"/>
      <c r="E7" s="6" t="n"/>
      <c r="F7" s="6" t="n"/>
      <c r="G7" s="6" t="n"/>
      <c r="H7" s="6" t="n"/>
    </row>
    <row r="8" ht="34" customHeight="1">
      <c r="A8" s="7" t="inlineStr">
        <is>
          <t>Gesamtkosten/Monat</t>
        </is>
      </c>
      <c r="B8" s="48">
        <f>SUM('Kalkulation'!$P$5:$P$104)</f>
        <v/>
      </c>
      <c r="C8" s="7" t="inlineStr">
        <is>
          <t>Angebotssumme/Monat</t>
        </is>
      </c>
      <c r="D8" s="48">
        <f>SUM('Kalkulation'!$Q$5:$Q$104)</f>
        <v/>
      </c>
      <c r="E8" s="7" t="inlineStr">
        <is>
          <t>Gewichteter Preis je m²/Einsatz</t>
        </is>
      </c>
      <c r="F8" s="49">
        <f>IFERROR(SUM('Kalkulation'!$Q$5:$Q$104)/SUMPRODUCT('Kalkulation'!$E$5:$E$104,'Kalkulation'!$G$5:$G$104,ISNUMBER('Kalkulation'!$R$5:$R$104)*1),"")</f>
        <v/>
      </c>
      <c r="G8" s="7" t="inlineStr">
        <is>
          <t>Erreichte Kalkulationsmarge</t>
        </is>
      </c>
      <c r="H8" s="50">
        <f>IFERROR(1-SUM('Kalkulation'!$P$5:$P$104)/SUM('Kalkulation'!$Q$5:$Q$104),"")</f>
        <v/>
      </c>
    </row>
    <row r="9"/>
    <row r="10">
      <c r="A10" s="6" t="inlineStr">
        <is>
          <t>Statusverteilung</t>
        </is>
      </c>
      <c r="B10" s="6" t="n"/>
      <c r="C10" s="6" t="n"/>
      <c r="D10" s="6" t="n"/>
      <c r="E10" s="6" t="inlineStr">
        <is>
          <t>Preisband und Entscheidungshinweise</t>
        </is>
      </c>
      <c r="F10" s="6" t="n"/>
      <c r="G10" s="6" t="n"/>
      <c r="H10" s="6" t="n"/>
    </row>
    <row r="11">
      <c r="A11" s="14" t="inlineStr">
        <is>
          <t>Entwurf</t>
        </is>
      </c>
      <c r="B11" s="51">
        <f>COUNTIF('Kalkulation'!$L$5:$L$104,$A11)</f>
        <v/>
      </c>
      <c r="C11" s="52">
        <f>IFERROR($B11/$B$5,"")</f>
        <v/>
      </c>
      <c r="D11" s="14" t="n"/>
      <c r="E11" s="14" t="inlineStr">
        <is>
          <t>Niedrigster Preis</t>
        </is>
      </c>
      <c r="F11" s="53">
        <f>IF(COUNT('Kalkulation'!$R$5:$R$104)=0,"",MIN('Kalkulation'!$R$5:$R$104))</f>
        <v/>
      </c>
      <c r="G11" s="14" t="n"/>
      <c r="H11" s="14" t="n"/>
    </row>
    <row r="12">
      <c r="A12" s="18" t="inlineStr">
        <is>
          <t>Prüfen</t>
        </is>
      </c>
      <c r="B12" s="54">
        <f>COUNTIF('Kalkulation'!$L$5:$L$104,$A12)</f>
        <v/>
      </c>
      <c r="C12" s="55">
        <f>IFERROR($B12/$B$5,"")</f>
        <v/>
      </c>
      <c r="D12" s="18" t="n"/>
      <c r="E12" s="18" t="inlineStr">
        <is>
          <t>Höchster Preis</t>
        </is>
      </c>
      <c r="F12" s="56">
        <f>IF(COUNT('Kalkulation'!$R$5:$R$104)=0,"",MAX('Kalkulation'!$R$5:$R$104))</f>
        <v/>
      </c>
      <c r="G12" s="18" t="n"/>
      <c r="H12" s="18" t="n"/>
    </row>
    <row r="13">
      <c r="A13" s="14" t="inlineStr">
        <is>
          <t>Freigegeben</t>
        </is>
      </c>
      <c r="B13" s="51">
        <f>COUNTIF('Kalkulation'!$L$5:$L$104,$A13)</f>
        <v/>
      </c>
      <c r="C13" s="52">
        <f>IFERROR($B13/$B$5,"")</f>
        <v/>
      </c>
      <c r="D13" s="14" t="n"/>
      <c r="E13" s="14" t="inlineStr">
        <is>
          <t>Durchschnittspreis</t>
        </is>
      </c>
      <c r="F13" s="53">
        <f>IFERROR(AVERAGE('Kalkulation'!$R$5:$R$104),"")</f>
        <v/>
      </c>
      <c r="G13" s="14" t="n"/>
      <c r="H13" s="14" t="n"/>
    </row>
    <row r="14">
      <c r="A14" s="18" t="inlineStr">
        <is>
          <t>Inaktiv</t>
        </is>
      </c>
      <c r="B14" s="54">
        <f>COUNTIF('Kalkulation'!$L$5:$L$104,$A14)</f>
        <v/>
      </c>
      <c r="C14" s="55">
        <f>IFERROR($B14/$B$5,"")</f>
        <v/>
      </c>
      <c r="D14" s="18" t="n"/>
      <c r="E14" s="18" t="inlineStr">
        <is>
          <t>Im Preisrahmen</t>
        </is>
      </c>
      <c r="F14" s="54">
        <f>COUNTIF('Kalkulation'!$S$5:$S$104,"im Rahmen")</f>
        <v/>
      </c>
      <c r="G14" s="18" t="n"/>
      <c r="H14" s="18" t="n"/>
    </row>
  </sheetData>
  <mergeCells count="1">
    <mergeCell ref="A1:H1"/>
  </mergeCells>
  <conditionalFormatting sqref="H5">
    <cfRule type="expression" priority="1" dxfId="0">
      <formula>H5&gt;0</formula>
    </cfRule>
  </conditionalFormatting>
  <conditionalFormatting sqref="F14">
    <cfRule type="expression" priority="2" dxfId="1">
      <formula>F14&gt;0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41" customWidth="1" min="3" max="3"/>
    <col width="28" customWidth="1" min="4" max="4"/>
    <col width="14" customWidth="1" min="5" max="5"/>
    <col width="16" customWidth="1" min="6" max="6"/>
    <col width="16" customWidth="1" min="7" max="7"/>
    <col width="17" customWidth="1" min="8" max="8"/>
    <col width="18" customWidth="1" min="9" max="9"/>
    <col width="21" customWidth="1" min="10" max="10"/>
    <col width="14" customWidth="1" min="11" max="11"/>
    <col width="15" customWidth="1" min="12" max="12"/>
    <col width="17" customWidth="1" min="13" max="13"/>
    <col width="17" customWidth="1" min="14" max="14"/>
    <col width="19" customWidth="1" min="15" max="15"/>
    <col width="21" customWidth="1" min="16" max="16"/>
    <col width="19" customWidth="1" min="17" max="17"/>
    <col width="20" customWidth="1" min="18" max="18"/>
    <col width="20" customWidth="1" min="19" max="19"/>
  </cols>
  <sheetData>
    <row r="1" ht="28" customHeight="1">
      <c r="A1" s="1" t="inlineStr">
        <is>
          <t>Kalkulation der Reinigungspreise je Objektbereich</t>
        </is>
      </c>
      <c r="B1" s="42" t="n"/>
      <c r="C1" s="42" t="n"/>
      <c r="D1" s="42" t="n"/>
      <c r="E1" s="42" t="n"/>
      <c r="F1" s="42" t="n"/>
      <c r="G1" s="42" t="n"/>
      <c r="H1" s="42" t="n"/>
      <c r="I1" s="42" t="n"/>
      <c r="J1" s="42" t="n"/>
      <c r="K1" s="42" t="n"/>
      <c r="L1" s="42" t="n"/>
      <c r="M1" s="42" t="n"/>
      <c r="N1" s="42" t="n"/>
      <c r="O1" s="42" t="n"/>
      <c r="P1" s="42" t="n"/>
      <c r="Q1" s="42" t="n"/>
      <c r="R1" s="42" t="n"/>
      <c r="S1" s="43" t="n"/>
    </row>
    <row r="2" ht="22" customHeight="1">
      <c r="A2" s="3" t="inlineStr">
        <is>
          <t>Grün = editierbare Eingabe</t>
        </is>
      </c>
      <c r="C2" s="3" t="inlineStr">
        <is>
          <t>Leere Kostensätze und Margen = Standardwerte aus „Parameter“</t>
        </is>
      </c>
      <c r="J2" s="3" t="inlineStr">
        <is>
          <t>Prüfhinweise ersetzen keine manuelle Angebotsentscheidung</t>
        </is>
      </c>
      <c r="Q2" s="3" t="inlineStr">
        <is>
          <t>Vorlagenstand</t>
        </is>
      </c>
      <c r="R2" s="44" t="n">
        <v>46274</v>
      </c>
    </row>
    <row r="3" ht="20" customHeight="1">
      <c r="A3" s="3" t="inlineStr">
        <is>
          <t>Alle Beispiele sind fiktiv. Der Quadratmeterpreis wird je Reinigungseinsatz berechnet.</t>
        </is>
      </c>
    </row>
    <row r="4" ht="40" customHeight="1">
      <c r="A4" s="22" t="inlineStr">
        <is>
          <t>Kalk.-ID</t>
        </is>
      </c>
      <c r="B4" s="22" t="inlineStr">
        <is>
          <t>Stand</t>
        </is>
      </c>
      <c r="C4" s="22" t="inlineStr">
        <is>
          <t>Objektbereich</t>
        </is>
      </c>
      <c r="D4" s="22" t="inlineStr">
        <is>
          <t>Reinigungsart</t>
        </is>
      </c>
      <c r="E4" s="22" t="inlineStr">
        <is>
          <t>Fläche</t>
        </is>
      </c>
      <c r="F4" s="22" t="inlineStr">
        <is>
          <t>Leistungswert</t>
        </is>
      </c>
      <c r="G4" s="22" t="inlineStr">
        <is>
          <t>Einsätze/Monat</t>
        </is>
      </c>
      <c r="H4" s="22" t="inlineStr">
        <is>
          <t>Lohnkostensatz</t>
        </is>
      </c>
      <c r="I4" s="22" t="inlineStr">
        <is>
          <t>Material/Einsatz</t>
        </is>
      </c>
      <c r="J4" s="22" t="inlineStr">
        <is>
          <t>Sonstige Kosten/Monat</t>
        </is>
      </c>
      <c r="K4" s="22" t="inlineStr">
        <is>
          <t>Zielmarge</t>
        </is>
      </c>
      <c r="L4" s="22" t="inlineStr">
        <is>
          <t>Status</t>
        </is>
      </c>
      <c r="M4" s="22" t="inlineStr">
        <is>
          <t>Stunden/Einsatz</t>
        </is>
      </c>
      <c r="N4" s="22" t="inlineStr">
        <is>
          <t>Stunden/Monat</t>
        </is>
      </c>
      <c r="O4" s="22" t="inlineStr">
        <is>
          <t>Lohnkosten/Monat</t>
        </is>
      </c>
      <c r="P4" s="22" t="inlineStr">
        <is>
          <t>Gesamtkosten/Monat</t>
        </is>
      </c>
      <c r="Q4" s="22" t="inlineStr">
        <is>
          <t>Angebot/Monat</t>
        </is>
      </c>
      <c r="R4" s="22" t="inlineStr">
        <is>
          <t>Preis je m²/Einsatz</t>
        </is>
      </c>
      <c r="S4" s="22" t="inlineStr">
        <is>
          <t>Prüfhinweis</t>
        </is>
      </c>
    </row>
    <row r="5">
      <c r="A5" s="23" t="inlineStr">
        <is>
          <t>K-001</t>
        </is>
      </c>
      <c r="B5" s="57" t="n">
        <v>46274</v>
      </c>
      <c r="C5" s="25" t="inlineStr">
        <is>
          <t>Fiktives Kontor Grünbogen – Bürotrakt</t>
        </is>
      </c>
      <c r="D5" s="25" t="inlineStr">
        <is>
          <t>Unterhaltsreinigung</t>
        </is>
      </c>
      <c r="E5" s="58" t="n">
        <v>850</v>
      </c>
      <c r="F5" s="59" t="n">
        <v>320</v>
      </c>
      <c r="G5" s="60" t="n">
        <v>21.7</v>
      </c>
      <c r="H5" s="61" t="n"/>
      <c r="I5" s="61" t="n"/>
      <c r="J5" s="61" t="n">
        <v>65</v>
      </c>
      <c r="K5" s="62" t="n"/>
      <c r="L5" s="23" t="inlineStr">
        <is>
          <t>Freigegeben</t>
        </is>
      </c>
      <c r="M5" s="63">
        <f>IF($A5="","",IF(OR($E5="",$F5="",$G5=""),"",IFERROR($E5/$F5,"")))</f>
        <v/>
      </c>
      <c r="N5" s="63">
        <f>IF($M5="","",IFERROR($M5*$G5,""))</f>
        <v/>
      </c>
      <c r="O5" s="64">
        <f>IF($N5="","",IFERROR($N5*IF($H5="",'Parameter'!$B$5,$H5),""))</f>
        <v/>
      </c>
      <c r="P5" s="64">
        <f>IF($O5="","",IFERROR($O5+$G5*IF($I5="",'Parameter'!$B$6,$I5)+IF($J5="",0,$J5),""))</f>
        <v/>
      </c>
      <c r="Q5" s="64">
        <f>IF($P5="","",IFERROR($P5/(1-IF($K5="",'Parameter'!$B$7,$K5)),""))</f>
        <v/>
      </c>
      <c r="R5" s="53">
        <f>IF(OR($Q5="",$E5="",$G5=""),"",IFERROR($Q5/($E5*$G5),""))</f>
        <v/>
      </c>
      <c r="S5" s="33">
        <f>IF($A5="","",IF(OR($C5="",$D5="",NOT(ISNUMBER($B5)),COUNT($E5:$G5)&lt;3,IFERROR($E5&lt;=0,TRUE),IFERROR($F5&lt;=0,TRUE),IFERROR($G5&lt;=0,TRUE),IFERROR(IF($H5="",'Parameter'!$B$5,$H5)&lt;0,TRUE),IFERROR(IF($I5="",'Parameter'!$B$6,$I5)&lt;0,TRUE),IFERROR(IF($J5="",0,$J5)&lt;0,TRUE),IFERROR(IF($K5="",'Parameter'!$B$7,$K5)&lt;0,TRUE),IFERROR(IF($K5="",'Parameter'!$B$7,$K5)&gt;=1,TRUE)),"Eingaben prüfen",IF($R5="","Eingaben prüfen",IFERROR(IF($R5&gt;'Parameter'!$B$8,"Preis prüfen","im Rahmen"),"Eingaben prüfen"))))</f>
        <v/>
      </c>
    </row>
    <row r="6">
      <c r="A6" s="23" t="inlineStr">
        <is>
          <t>K-002</t>
        </is>
      </c>
      <c r="B6" s="57" t="n">
        <v>46273</v>
      </c>
      <c r="C6" s="25" t="inlineStr">
        <is>
          <t>Fiktives Haus Elbwinkel – Sanitärzone</t>
        </is>
      </c>
      <c r="D6" s="25" t="inlineStr">
        <is>
          <t>Sanitärreinigung</t>
        </is>
      </c>
      <c r="E6" s="58" t="n">
        <v>120</v>
      </c>
      <c r="F6" s="59" t="n">
        <v>90</v>
      </c>
      <c r="G6" s="60" t="n">
        <v>21.7</v>
      </c>
      <c r="H6" s="61" t="n">
        <v>29</v>
      </c>
      <c r="I6" s="61" t="n">
        <v>10</v>
      </c>
      <c r="J6" s="61" t="n">
        <v>35</v>
      </c>
      <c r="K6" s="62" t="n">
        <v>0.2</v>
      </c>
      <c r="L6" s="23" t="inlineStr">
        <is>
          <t>Prüfen</t>
        </is>
      </c>
      <c r="M6" s="65">
        <f>IF($A6="","",IF(OR($E6="",$F6="",$G6=""),"",IFERROR($E6/$F6,"")))</f>
        <v/>
      </c>
      <c r="N6" s="65">
        <f>IF($M6="","",IFERROR($M6*$G6,""))</f>
        <v/>
      </c>
      <c r="O6" s="66">
        <f>IF($N6="","",IFERROR($N6*IF($H6="",'Parameter'!$B$5,$H6),""))</f>
        <v/>
      </c>
      <c r="P6" s="66">
        <f>IF($O6="","",IFERROR($O6+$G6*IF($I6="",'Parameter'!$B$6,$I6)+IF($J6="",0,$J6),""))</f>
        <v/>
      </c>
      <c r="Q6" s="66">
        <f>IF($P6="","",IFERROR($P6/(1-IF($K6="",'Parameter'!$B$7,$K6)),""))</f>
        <v/>
      </c>
      <c r="R6" s="56">
        <f>IF(OR($Q6="",$E6="",$G6=""),"",IFERROR($Q6/($E6*$G6),""))</f>
        <v/>
      </c>
      <c r="S6" s="36">
        <f>IF($A6="","",IF(OR($C6="",$D6="",NOT(ISNUMBER($B6)),COUNT($E6:$G6)&lt;3,IFERROR($E6&lt;=0,TRUE),IFERROR($F6&lt;=0,TRUE),IFERROR($G6&lt;=0,TRUE),IFERROR(IF($H6="",'Parameter'!$B$5,$H6)&lt;0,TRUE),IFERROR(IF($I6="",'Parameter'!$B$6,$I6)&lt;0,TRUE),IFERROR(IF($J6="",0,$J6)&lt;0,TRUE),IFERROR(IF($K6="",'Parameter'!$B$7,$K6)&lt;0,TRUE),IFERROR(IF($K6="",'Parameter'!$B$7,$K6)&gt;=1,TRUE)),"Eingaben prüfen",IF($R6="","Eingaben prüfen",IFERROR(IF($R6&gt;'Parameter'!$B$8,"Preis prüfen","im Rahmen"),"Eingaben prüfen"))))</f>
        <v/>
      </c>
    </row>
    <row r="7">
      <c r="A7" s="23" t="inlineStr">
        <is>
          <t>K-003</t>
        </is>
      </c>
      <c r="B7" s="57" t="n">
        <v>46272</v>
      </c>
      <c r="C7" s="25" t="inlineStr">
        <is>
          <t>Fiktives Forum Silberhain – Glasfront</t>
        </is>
      </c>
      <c r="D7" s="25" t="inlineStr">
        <is>
          <t>Glasreinigung</t>
        </is>
      </c>
      <c r="E7" s="58" t="n">
        <v>420</v>
      </c>
      <c r="F7" s="59" t="n">
        <v>55</v>
      </c>
      <c r="G7" s="60" t="n">
        <v>1</v>
      </c>
      <c r="H7" s="61" t="n">
        <v>31</v>
      </c>
      <c r="I7" s="61" t="n">
        <v>48</v>
      </c>
      <c r="J7" s="61" t="n">
        <v>20</v>
      </c>
      <c r="K7" s="62" t="n">
        <v>0.22</v>
      </c>
      <c r="L7" s="23" t="inlineStr">
        <is>
          <t>Entwurf</t>
        </is>
      </c>
      <c r="M7" s="63">
        <f>IF($A7="","",IF(OR($E7="",$F7="",$G7=""),"",IFERROR($E7/$F7,"")))</f>
        <v/>
      </c>
      <c r="N7" s="63">
        <f>IF($M7="","",IFERROR($M7*$G7,""))</f>
        <v/>
      </c>
      <c r="O7" s="64">
        <f>IF($N7="","",IFERROR($N7*IF($H7="",'Parameter'!$B$5,$H7),""))</f>
        <v/>
      </c>
      <c r="P7" s="64">
        <f>IF($O7="","",IFERROR($O7+$G7*IF($I7="",'Parameter'!$B$6,$I7)+IF($J7="",0,$J7),""))</f>
        <v/>
      </c>
      <c r="Q7" s="64">
        <f>IF($P7="","",IFERROR($P7/(1-IF($K7="",'Parameter'!$B$7,$K7)),""))</f>
        <v/>
      </c>
      <c r="R7" s="53">
        <f>IF(OR($Q7="",$E7="",$G7=""),"",IFERROR($Q7/($E7*$G7),""))</f>
        <v/>
      </c>
      <c r="S7" s="33">
        <f>IF($A7="","",IF(OR($C7="",$D7="",NOT(ISNUMBER($B7)),COUNT($E7:$G7)&lt;3,IFERROR($E7&lt;=0,TRUE),IFERROR($F7&lt;=0,TRUE),IFERROR($G7&lt;=0,TRUE),IFERROR(IF($H7="",'Parameter'!$B$5,$H7)&lt;0,TRUE),IFERROR(IF($I7="",'Parameter'!$B$6,$I7)&lt;0,TRUE),IFERROR(IF($J7="",0,$J7)&lt;0,TRUE),IFERROR(IF($K7="",'Parameter'!$B$7,$K7)&lt;0,TRUE),IFERROR(IF($K7="",'Parameter'!$B$7,$K7)&gt;=1,TRUE)),"Eingaben prüfen",IF($R7="","Eingaben prüfen",IFERROR(IF($R7&gt;'Parameter'!$B$8,"Preis prüfen","im Rahmen"),"Eingaben prüfen"))))</f>
        <v/>
      </c>
    </row>
    <row r="8">
      <c r="A8" s="23" t="inlineStr">
        <is>
          <t>K-004</t>
        </is>
      </c>
      <c r="B8" s="57" t="n">
        <v>46271</v>
      </c>
      <c r="C8" s="25" t="inlineStr">
        <is>
          <t>Fiktiver Hof Eichenband – Treppenhäuser</t>
        </is>
      </c>
      <c r="D8" s="25" t="inlineStr">
        <is>
          <t>Unterhaltsreinigung</t>
        </is>
      </c>
      <c r="E8" s="58" t="n">
        <v>680</v>
      </c>
      <c r="F8" s="59" t="n">
        <v>200</v>
      </c>
      <c r="G8" s="60" t="n">
        <v>8.699999999999999</v>
      </c>
      <c r="H8" s="61" t="n"/>
      <c r="I8" s="61" t="n">
        <v>9</v>
      </c>
      <c r="J8" s="61" t="n">
        <v>40</v>
      </c>
      <c r="K8" s="62" t="n"/>
      <c r="L8" s="23" t="inlineStr">
        <is>
          <t>Freigegeben</t>
        </is>
      </c>
      <c r="M8" s="65">
        <f>IF($A8="","",IF(OR($E8="",$F8="",$G8=""),"",IFERROR($E8/$F8,"")))</f>
        <v/>
      </c>
      <c r="N8" s="65">
        <f>IF($M8="","",IFERROR($M8*$G8,""))</f>
        <v/>
      </c>
      <c r="O8" s="66">
        <f>IF($N8="","",IFERROR($N8*IF($H8="",'Parameter'!$B$5,$H8),""))</f>
        <v/>
      </c>
      <c r="P8" s="66">
        <f>IF($O8="","",IFERROR($O8+$G8*IF($I8="",'Parameter'!$B$6,$I8)+IF($J8="",0,$J8),""))</f>
        <v/>
      </c>
      <c r="Q8" s="66">
        <f>IF($P8="","",IFERROR($P8/(1-IF($K8="",'Parameter'!$B$7,$K8)),""))</f>
        <v/>
      </c>
      <c r="R8" s="56">
        <f>IF(OR($Q8="",$E8="",$G8=""),"",IFERROR($Q8/($E8*$G8),""))</f>
        <v/>
      </c>
      <c r="S8" s="36">
        <f>IF($A8="","",IF(OR($C8="",$D8="",NOT(ISNUMBER($B8)),COUNT($E8:$G8)&lt;3,IFERROR($E8&lt;=0,TRUE),IFERROR($F8&lt;=0,TRUE),IFERROR($G8&lt;=0,TRUE),IFERROR(IF($H8="",'Parameter'!$B$5,$H8)&lt;0,TRUE),IFERROR(IF($I8="",'Parameter'!$B$6,$I8)&lt;0,TRUE),IFERROR(IF($J8="",0,$J8)&lt;0,TRUE),IFERROR(IF($K8="",'Parameter'!$B$7,$K8)&lt;0,TRUE),IFERROR(IF($K8="",'Parameter'!$B$7,$K8)&gt;=1,TRUE)),"Eingaben prüfen",IF($R8="","Eingaben prüfen",IFERROR(IF($R8&gt;'Parameter'!$B$8,"Preis prüfen","im Rahmen"),"Eingaben prüfen"))))</f>
        <v/>
      </c>
    </row>
    <row r="9">
      <c r="A9" s="23" t="inlineStr">
        <is>
          <t>K-005</t>
        </is>
      </c>
      <c r="B9" s="57" t="n">
        <v>46270</v>
      </c>
      <c r="C9" s="25" t="inlineStr">
        <is>
          <t>Fiktive Logistikhalle Morgenfeld – Boden</t>
        </is>
      </c>
      <c r="D9" s="25" t="inlineStr">
        <is>
          <t>Maschinelle Bodenreinigung</t>
        </is>
      </c>
      <c r="E9" s="58" t="n">
        <v>2400</v>
      </c>
      <c r="F9" s="59" t="n">
        <v>550</v>
      </c>
      <c r="G9" s="60" t="n">
        <v>12</v>
      </c>
      <c r="H9" s="61" t="n">
        <v>30</v>
      </c>
      <c r="I9" s="61" t="n">
        <v>14</v>
      </c>
      <c r="J9" s="61" t="n">
        <v>90</v>
      </c>
      <c r="K9" s="62" t="n">
        <v>0.18</v>
      </c>
      <c r="L9" s="23" t="inlineStr">
        <is>
          <t>Prüfen</t>
        </is>
      </c>
      <c r="M9" s="63">
        <f>IF($A9="","",IF(OR($E9="",$F9="",$G9=""),"",IFERROR($E9/$F9,"")))</f>
        <v/>
      </c>
      <c r="N9" s="63">
        <f>IF($M9="","",IFERROR($M9*$G9,""))</f>
        <v/>
      </c>
      <c r="O9" s="64">
        <f>IF($N9="","",IFERROR($N9*IF($H9="",'Parameter'!$B$5,$H9),""))</f>
        <v/>
      </c>
      <c r="P9" s="64">
        <f>IF($O9="","",IFERROR($O9+$G9*IF($I9="",'Parameter'!$B$6,$I9)+IF($J9="",0,$J9),""))</f>
        <v/>
      </c>
      <c r="Q9" s="64">
        <f>IF($P9="","",IFERROR($P9/(1-IF($K9="",'Parameter'!$B$7,$K9)),""))</f>
        <v/>
      </c>
      <c r="R9" s="53">
        <f>IF(OR($Q9="",$E9="",$G9=""),"",IFERROR($Q9/($E9*$G9),""))</f>
        <v/>
      </c>
      <c r="S9" s="33">
        <f>IF($A9="","",IF(OR($C9="",$D9="",NOT(ISNUMBER($B9)),COUNT($E9:$G9)&lt;3,IFERROR($E9&lt;=0,TRUE),IFERROR($F9&lt;=0,TRUE),IFERROR($G9&lt;=0,TRUE),IFERROR(IF($H9="",'Parameter'!$B$5,$H9)&lt;0,TRUE),IFERROR(IF($I9="",'Parameter'!$B$6,$I9)&lt;0,TRUE),IFERROR(IF($J9="",0,$J9)&lt;0,TRUE),IFERROR(IF($K9="",'Parameter'!$B$7,$K9)&lt;0,TRUE),IFERROR(IF($K9="",'Parameter'!$B$7,$K9)&gt;=1,TRUE)),"Eingaben prüfen",IF($R9="","Eingaben prüfen",IFERROR(IF($R9&gt;'Parameter'!$B$8,"Preis prüfen","im Rahmen"),"Eingaben prüfen"))))</f>
        <v/>
      </c>
    </row>
    <row r="10">
      <c r="A10" s="23" t="inlineStr">
        <is>
          <t>K-006</t>
        </is>
      </c>
      <c r="B10" s="57" t="n">
        <v>46269</v>
      </c>
      <c r="C10" s="25" t="inlineStr">
        <is>
          <t>Fiktive Kantine Birkenquell – Küche</t>
        </is>
      </c>
      <c r="D10" s="25" t="inlineStr">
        <is>
          <t>Intensivreinigung</t>
        </is>
      </c>
      <c r="E10" s="58" t="n">
        <v>180</v>
      </c>
      <c r="F10" s="59" t="n">
        <v>80</v>
      </c>
      <c r="G10" s="60" t="n">
        <v>21.7</v>
      </c>
      <c r="H10" s="61" t="n">
        <v>29</v>
      </c>
      <c r="I10" s="61" t="n">
        <v>12</v>
      </c>
      <c r="J10" s="61" t="n">
        <v>50</v>
      </c>
      <c r="K10" s="62" t="n">
        <v>0.2</v>
      </c>
      <c r="L10" s="23" t="inlineStr">
        <is>
          <t>Freigegeben</t>
        </is>
      </c>
      <c r="M10" s="65">
        <f>IF($A10="","",IF(OR($E10="",$F10="",$G10=""),"",IFERROR($E10/$F10,"")))</f>
        <v/>
      </c>
      <c r="N10" s="65">
        <f>IF($M10="","",IFERROR($M10*$G10,""))</f>
        <v/>
      </c>
      <c r="O10" s="66">
        <f>IF($N10="","",IFERROR($N10*IF($H10="",'Parameter'!$B$5,$H10),""))</f>
        <v/>
      </c>
      <c r="P10" s="66">
        <f>IF($O10="","",IFERROR($O10+$G10*IF($I10="",'Parameter'!$B$6,$I10)+IF($J10="",0,$J10),""))</f>
        <v/>
      </c>
      <c r="Q10" s="66">
        <f>IF($P10="","",IFERROR($P10/(1-IF($K10="",'Parameter'!$B$7,$K10)),""))</f>
        <v/>
      </c>
      <c r="R10" s="56">
        <f>IF(OR($Q10="",$E10="",$G10=""),"",IFERROR($Q10/($E10*$G10),""))</f>
        <v/>
      </c>
      <c r="S10" s="36">
        <f>IF($A10="","",IF(OR($C10="",$D10="",NOT(ISNUMBER($B10)),COUNT($E10:$G10)&lt;3,IFERROR($E10&lt;=0,TRUE),IFERROR($F10&lt;=0,TRUE),IFERROR($G10&lt;=0,TRUE),IFERROR(IF($H10="",'Parameter'!$B$5,$H10)&lt;0,TRUE),IFERROR(IF($I10="",'Parameter'!$B$6,$I10)&lt;0,TRUE),IFERROR(IF($J10="",0,$J10)&lt;0,TRUE),IFERROR(IF($K10="",'Parameter'!$B$7,$K10)&lt;0,TRUE),IFERROR(IF($K10="",'Parameter'!$B$7,$K10)&gt;=1,TRUE)),"Eingaben prüfen",IF($R10="","Eingaben prüfen",IFERROR(IF($R10&gt;'Parameter'!$B$8,"Preis prüfen","im Rahmen"),"Eingaben prüfen"))))</f>
        <v/>
      </c>
    </row>
    <row r="11">
      <c r="A11" s="23" t="inlineStr">
        <is>
          <t>K-007</t>
        </is>
      </c>
      <c r="B11" s="57" t="n">
        <v>46268</v>
      </c>
      <c r="C11" s="25" t="inlineStr">
        <is>
          <t>Fiktives Atelier Kupferbogen – Werkraum</t>
        </is>
      </c>
      <c r="D11" s="25" t="inlineStr">
        <is>
          <t>Grundreinigung</t>
        </is>
      </c>
      <c r="E11" s="58" t="n">
        <v>310</v>
      </c>
      <c r="F11" s="59" t="n">
        <v>45</v>
      </c>
      <c r="G11" s="60" t="n">
        <v>0.5</v>
      </c>
      <c r="H11" s="61" t="n">
        <v>32</v>
      </c>
      <c r="I11" s="61" t="n">
        <v>55</v>
      </c>
      <c r="J11" s="61" t="n">
        <v>25</v>
      </c>
      <c r="K11" s="62" t="n">
        <v>0.25</v>
      </c>
      <c r="L11" s="23" t="inlineStr">
        <is>
          <t>Entwurf</t>
        </is>
      </c>
      <c r="M11" s="63">
        <f>IF($A11="","",IF(OR($E11="",$F11="",$G11=""),"",IFERROR($E11/$F11,"")))</f>
        <v/>
      </c>
      <c r="N11" s="63">
        <f>IF($M11="","",IFERROR($M11*$G11,""))</f>
        <v/>
      </c>
      <c r="O11" s="64">
        <f>IF($N11="","",IFERROR($N11*IF($H11="",'Parameter'!$B$5,$H11),""))</f>
        <v/>
      </c>
      <c r="P11" s="64">
        <f>IF($O11="","",IFERROR($O11+$G11*IF($I11="",'Parameter'!$B$6,$I11)+IF($J11="",0,$J11),""))</f>
        <v/>
      </c>
      <c r="Q11" s="64">
        <f>IF($P11="","",IFERROR($P11/(1-IF($K11="",'Parameter'!$B$7,$K11)),""))</f>
        <v/>
      </c>
      <c r="R11" s="53">
        <f>IF(OR($Q11="",$E11="",$G11=""),"",IFERROR($Q11/($E11*$G11),""))</f>
        <v/>
      </c>
      <c r="S11" s="33">
        <f>IF($A11="","",IF(OR($C11="",$D11="",NOT(ISNUMBER($B11)),COUNT($E11:$G11)&lt;3,IFERROR($E11&lt;=0,TRUE),IFERROR($F11&lt;=0,TRUE),IFERROR($G11&lt;=0,TRUE),IFERROR(IF($H11="",'Parameter'!$B$5,$H11)&lt;0,TRUE),IFERROR(IF($I11="",'Parameter'!$B$6,$I11)&lt;0,TRUE),IFERROR(IF($J11="",0,$J11)&lt;0,TRUE),IFERROR(IF($K11="",'Parameter'!$B$7,$K11)&lt;0,TRUE),IFERROR(IF($K11="",'Parameter'!$B$7,$K11)&gt;=1,TRUE)),"Eingaben prüfen",IF($R11="","Eingaben prüfen",IFERROR(IF($R11&gt;'Parameter'!$B$8,"Preis prüfen","im Rahmen"),"Eingaben prüfen"))))</f>
        <v/>
      </c>
    </row>
    <row r="12">
      <c r="A12" s="23" t="inlineStr">
        <is>
          <t>K-008</t>
        </is>
      </c>
      <c r="B12" s="57" t="n">
        <v>46267</v>
      </c>
      <c r="C12" s="25" t="inlineStr">
        <is>
          <t>Fiktives Quartier Lindenstern – Treppenhaus</t>
        </is>
      </c>
      <c r="D12" s="25" t="inlineStr">
        <is>
          <t>Unterhaltsreinigung</t>
        </is>
      </c>
      <c r="E12" s="58" t="n">
        <v>540</v>
      </c>
      <c r="F12" s="59" t="n">
        <v>185</v>
      </c>
      <c r="G12" s="60" t="n">
        <v>8.699999999999999</v>
      </c>
      <c r="H12" s="61" t="n"/>
      <c r="I12" s="61" t="n"/>
      <c r="J12" s="61" t="n">
        <v>35</v>
      </c>
      <c r="K12" s="62" t="n"/>
      <c r="L12" s="23" t="inlineStr">
        <is>
          <t>Prüfen</t>
        </is>
      </c>
      <c r="M12" s="65">
        <f>IF($A12="","",IF(OR($E12="",$F12="",$G12=""),"",IFERROR($E12/$F12,"")))</f>
        <v/>
      </c>
      <c r="N12" s="65">
        <f>IF($M12="","",IFERROR($M12*$G12,""))</f>
        <v/>
      </c>
      <c r="O12" s="66">
        <f>IF($N12="","",IFERROR($N12*IF($H12="",'Parameter'!$B$5,$H12),""))</f>
        <v/>
      </c>
      <c r="P12" s="66">
        <f>IF($O12="","",IFERROR($O12+$G12*IF($I12="",'Parameter'!$B$6,$I12)+IF($J12="",0,$J12),""))</f>
        <v/>
      </c>
      <c r="Q12" s="66">
        <f>IF($P12="","",IFERROR($P12/(1-IF($K12="",'Parameter'!$B$7,$K12)),""))</f>
        <v/>
      </c>
      <c r="R12" s="56">
        <f>IF(OR($Q12="",$E12="",$G12=""),"",IFERROR($Q12/($E12*$G12),""))</f>
        <v/>
      </c>
      <c r="S12" s="36">
        <f>IF($A12="","",IF(OR($C12="",$D12="",NOT(ISNUMBER($B12)),COUNT($E12:$G12)&lt;3,IFERROR($E12&lt;=0,TRUE),IFERROR($F12&lt;=0,TRUE),IFERROR($G12&lt;=0,TRUE),IFERROR(IF($H12="",'Parameter'!$B$5,$H12)&lt;0,TRUE),IFERROR(IF($I12="",'Parameter'!$B$6,$I12)&lt;0,TRUE),IFERROR(IF($J12="",0,$J12)&lt;0,TRUE),IFERROR(IF($K12="",'Parameter'!$B$7,$K12)&lt;0,TRUE),IFERROR(IF($K12="",'Parameter'!$B$7,$K12)&gt;=1,TRUE)),"Eingaben prüfen",IF($R12="","Eingaben prüfen",IFERROR(IF($R12&gt;'Parameter'!$B$8,"Preis prüfen","im Rahmen"),"Eingaben prüfen"))))</f>
        <v/>
      </c>
    </row>
    <row r="13">
      <c r="A13" s="23" t="inlineStr">
        <is>
          <t>K-009</t>
        </is>
      </c>
      <c r="B13" s="57" t="n">
        <v>46266</v>
      </c>
      <c r="C13" s="25" t="inlineStr">
        <is>
          <t>Fiktive Parkebene Westhafen – Fahrfläche</t>
        </is>
      </c>
      <c r="D13" s="25" t="inlineStr">
        <is>
          <t>Maschinelle Bodenreinigung</t>
        </is>
      </c>
      <c r="E13" s="58" t="n">
        <v>3200</v>
      </c>
      <c r="F13" s="59" t="n">
        <v>800</v>
      </c>
      <c r="G13" s="60" t="n">
        <v>4.3</v>
      </c>
      <c r="H13" s="61" t="n">
        <v>30</v>
      </c>
      <c r="I13" s="61" t="n">
        <v>22</v>
      </c>
      <c r="J13" s="61" t="n">
        <v>110</v>
      </c>
      <c r="K13" s="62" t="n">
        <v>0.18</v>
      </c>
      <c r="L13" s="23" t="inlineStr">
        <is>
          <t>Inaktiv</t>
        </is>
      </c>
      <c r="M13" s="63">
        <f>IF($A13="","",IF(OR($E13="",$F13="",$G13=""),"",IFERROR($E13/$F13,"")))</f>
        <v/>
      </c>
      <c r="N13" s="63">
        <f>IF($M13="","",IFERROR($M13*$G13,""))</f>
        <v/>
      </c>
      <c r="O13" s="64">
        <f>IF($N13="","",IFERROR($N13*IF($H13="",'Parameter'!$B$5,$H13),""))</f>
        <v/>
      </c>
      <c r="P13" s="64">
        <f>IF($O13="","",IFERROR($O13+$G13*IF($I13="",'Parameter'!$B$6,$I13)+IF($J13="",0,$J13),""))</f>
        <v/>
      </c>
      <c r="Q13" s="64">
        <f>IF($P13="","",IFERROR($P13/(1-IF($K13="",'Parameter'!$B$7,$K13)),""))</f>
        <v/>
      </c>
      <c r="R13" s="53">
        <f>IF(OR($Q13="",$E13="",$G13=""),"",IFERROR($Q13/($E13*$G13),""))</f>
        <v/>
      </c>
      <c r="S13" s="33">
        <f>IF($A13="","",IF(OR($C13="",$D13="",NOT(ISNUMBER($B13)),COUNT($E13:$G13)&lt;3,IFERROR($E13&lt;=0,TRUE),IFERROR($F13&lt;=0,TRUE),IFERROR($G13&lt;=0,TRUE),IFERROR(IF($H13="",'Parameter'!$B$5,$H13)&lt;0,TRUE),IFERROR(IF($I13="",'Parameter'!$B$6,$I13)&lt;0,TRUE),IFERROR(IF($J13="",0,$J13)&lt;0,TRUE),IFERROR(IF($K13="",'Parameter'!$B$7,$K13)&lt;0,TRUE),IFERROR(IF($K13="",'Parameter'!$B$7,$K13)&gt;=1,TRUE)),"Eingaben prüfen",IF($R13="","Eingaben prüfen",IFERROR(IF($R13&gt;'Parameter'!$B$8,"Preis prüfen","im Rahmen"),"Eingaben prüfen"))))</f>
        <v/>
      </c>
    </row>
    <row r="14">
      <c r="A14" s="23" t="inlineStr">
        <is>
          <t>K-010</t>
        </is>
      </c>
      <c r="B14" s="57" t="n">
        <v>46265</v>
      </c>
      <c r="C14" s="25" t="inlineStr">
        <is>
          <t>Fiktives Lernhaus Sonnenpfad – Mehrzweckraum</t>
        </is>
      </c>
      <c r="D14" s="25" t="inlineStr">
        <is>
          <t>Unterhaltsreinigung</t>
        </is>
      </c>
      <c r="E14" s="58" t="n">
        <v>760</v>
      </c>
      <c r="F14" s="59" t="n">
        <v>280</v>
      </c>
      <c r="G14" s="60" t="n">
        <v>12</v>
      </c>
      <c r="H14" s="61" t="n">
        <v>28.5</v>
      </c>
      <c r="I14" s="61" t="n">
        <v>8.5</v>
      </c>
      <c r="J14" s="61" t="n">
        <v>45</v>
      </c>
      <c r="K14" s="62" t="n">
        <v>0.19</v>
      </c>
      <c r="L14" s="23" t="inlineStr">
        <is>
          <t>Entwurf</t>
        </is>
      </c>
      <c r="M14" s="65">
        <f>IF($A14="","",IF(OR($E14="",$F14="",$G14=""),"",IFERROR($E14/$F14,"")))</f>
        <v/>
      </c>
      <c r="N14" s="65">
        <f>IF($M14="","",IFERROR($M14*$G14,""))</f>
        <v/>
      </c>
      <c r="O14" s="66">
        <f>IF($N14="","",IFERROR($N14*IF($H14="",'Parameter'!$B$5,$H14),""))</f>
        <v/>
      </c>
      <c r="P14" s="66">
        <f>IF($O14="","",IFERROR($O14+$G14*IF($I14="",'Parameter'!$B$6,$I14)+IF($J14="",0,$J14),""))</f>
        <v/>
      </c>
      <c r="Q14" s="66">
        <f>IF($P14="","",IFERROR($P14/(1-IF($K14="",'Parameter'!$B$7,$K14)),""))</f>
        <v/>
      </c>
      <c r="R14" s="56">
        <f>IF(OR($Q14="",$E14="",$G14=""),"",IFERROR($Q14/($E14*$G14),""))</f>
        <v/>
      </c>
      <c r="S14" s="36">
        <f>IF($A14="","",IF(OR($C14="",$D14="",NOT(ISNUMBER($B14)),COUNT($E14:$G14)&lt;3,IFERROR($E14&lt;=0,TRUE),IFERROR($F14&lt;=0,TRUE),IFERROR($G14&lt;=0,TRUE),IFERROR(IF($H14="",'Parameter'!$B$5,$H14)&lt;0,TRUE),IFERROR(IF($I14="",'Parameter'!$B$6,$I14)&lt;0,TRUE),IFERROR(IF($J14="",0,$J14)&lt;0,TRUE),IFERROR(IF($K14="",'Parameter'!$B$7,$K14)&lt;0,TRUE),IFERROR(IF($K14="",'Parameter'!$B$7,$K14)&gt;=1,TRUE)),"Eingaben prüfen",IF($R14="","Eingaben prüfen",IFERROR(IF($R14&gt;'Parameter'!$B$8,"Preis prüfen","im Rahmen"),"Eingaben prüfen"))))</f>
        <v/>
      </c>
    </row>
    <row r="15">
      <c r="A15" s="23" t="n"/>
      <c r="B15" s="57" t="n"/>
      <c r="C15" s="25" t="n"/>
      <c r="D15" s="25" t="n"/>
      <c r="E15" s="58" t="n"/>
      <c r="F15" s="59" t="n"/>
      <c r="G15" s="60" t="n"/>
      <c r="H15" s="61" t="n"/>
      <c r="I15" s="61" t="n"/>
      <c r="J15" s="61" t="n"/>
      <c r="K15" s="62" t="n"/>
      <c r="L15" s="23" t="n"/>
      <c r="M15" s="63">
        <f>IF($A15="","",IF(OR($E15="",$F15="",$G15=""),"",IFERROR($E15/$F15,"")))</f>
        <v/>
      </c>
      <c r="N15" s="63">
        <f>IF($M15="","",IFERROR($M15*$G15,""))</f>
        <v/>
      </c>
      <c r="O15" s="64">
        <f>IF($N15="","",IFERROR($N15*IF($H15="",'Parameter'!$B$5,$H15),""))</f>
        <v/>
      </c>
      <c r="P15" s="64">
        <f>IF($O15="","",IFERROR($O15+$G15*IF($I15="",'Parameter'!$B$6,$I15)+IF($J15="",0,$J15),""))</f>
        <v/>
      </c>
      <c r="Q15" s="64">
        <f>IF($P15="","",IFERROR($P15/(1-IF($K15="",'Parameter'!$B$7,$K15)),""))</f>
        <v/>
      </c>
      <c r="R15" s="53">
        <f>IF(OR($Q15="",$E15="",$G15=""),"",IFERROR($Q15/($E15*$G15),""))</f>
        <v/>
      </c>
      <c r="S15" s="33">
        <f>IF($A15="","",IF(OR($C15="",$D15="",NOT(ISNUMBER($B15)),COUNT($E15:$G15)&lt;3,IFERROR($E15&lt;=0,TRUE),IFERROR($F15&lt;=0,TRUE),IFERROR($G15&lt;=0,TRUE),IFERROR(IF($H15="",'Parameter'!$B$5,$H15)&lt;0,TRUE),IFERROR(IF($I15="",'Parameter'!$B$6,$I15)&lt;0,TRUE),IFERROR(IF($J15="",0,$J15)&lt;0,TRUE),IFERROR(IF($K15="",'Parameter'!$B$7,$K15)&lt;0,TRUE),IFERROR(IF($K15="",'Parameter'!$B$7,$K15)&gt;=1,TRUE)),"Eingaben prüfen",IF($R15="","Eingaben prüfen",IFERROR(IF($R15&gt;'Parameter'!$B$8,"Preis prüfen","im Rahmen"),"Eingaben prüfen"))))</f>
        <v/>
      </c>
    </row>
    <row r="16">
      <c r="A16" s="23" t="n"/>
      <c r="B16" s="57" t="n"/>
      <c r="C16" s="25" t="n"/>
      <c r="D16" s="25" t="n"/>
      <c r="E16" s="58" t="n"/>
      <c r="F16" s="59" t="n"/>
      <c r="G16" s="60" t="n"/>
      <c r="H16" s="61" t="n"/>
      <c r="I16" s="61" t="n"/>
      <c r="J16" s="61" t="n"/>
      <c r="K16" s="62" t="n"/>
      <c r="L16" s="23" t="n"/>
      <c r="M16" s="65">
        <f>IF($A16="","",IF(OR($E16="",$F16="",$G16=""),"",IFERROR($E16/$F16,"")))</f>
        <v/>
      </c>
      <c r="N16" s="65">
        <f>IF($M16="","",IFERROR($M16*$G16,""))</f>
        <v/>
      </c>
      <c r="O16" s="66">
        <f>IF($N16="","",IFERROR($N16*IF($H16="",'Parameter'!$B$5,$H16),""))</f>
        <v/>
      </c>
      <c r="P16" s="66">
        <f>IF($O16="","",IFERROR($O16+$G16*IF($I16="",'Parameter'!$B$6,$I16)+IF($J16="",0,$J16),""))</f>
        <v/>
      </c>
      <c r="Q16" s="66">
        <f>IF($P16="","",IFERROR($P16/(1-IF($K16="",'Parameter'!$B$7,$K16)),""))</f>
        <v/>
      </c>
      <c r="R16" s="56">
        <f>IF(OR($Q16="",$E16="",$G16=""),"",IFERROR($Q16/($E16*$G16),""))</f>
        <v/>
      </c>
      <c r="S16" s="36">
        <f>IF($A16="","",IF(OR($C16="",$D16="",NOT(ISNUMBER($B16)),COUNT($E16:$G16)&lt;3,IFERROR($E16&lt;=0,TRUE),IFERROR($F16&lt;=0,TRUE),IFERROR($G16&lt;=0,TRUE),IFERROR(IF($H16="",'Parameter'!$B$5,$H16)&lt;0,TRUE),IFERROR(IF($I16="",'Parameter'!$B$6,$I16)&lt;0,TRUE),IFERROR(IF($J16="",0,$J16)&lt;0,TRUE),IFERROR(IF($K16="",'Parameter'!$B$7,$K16)&lt;0,TRUE),IFERROR(IF($K16="",'Parameter'!$B$7,$K16)&gt;=1,TRUE)),"Eingaben prüfen",IF($R16="","Eingaben prüfen",IFERROR(IF($R16&gt;'Parameter'!$B$8,"Preis prüfen","im Rahmen"),"Eingaben prüfen"))))</f>
        <v/>
      </c>
    </row>
    <row r="17">
      <c r="A17" s="23" t="n"/>
      <c r="B17" s="57" t="n"/>
      <c r="C17" s="25" t="n"/>
      <c r="D17" s="25" t="n"/>
      <c r="E17" s="58" t="n"/>
      <c r="F17" s="59" t="n"/>
      <c r="G17" s="60" t="n"/>
      <c r="H17" s="61" t="n"/>
      <c r="I17" s="61" t="n"/>
      <c r="J17" s="61" t="n"/>
      <c r="K17" s="62" t="n"/>
      <c r="L17" s="23" t="n"/>
      <c r="M17" s="63">
        <f>IF($A17="","",IF(OR($E17="",$F17="",$G17=""),"",IFERROR($E17/$F17,"")))</f>
        <v/>
      </c>
      <c r="N17" s="63">
        <f>IF($M17="","",IFERROR($M17*$G17,""))</f>
        <v/>
      </c>
      <c r="O17" s="64">
        <f>IF($N17="","",IFERROR($N17*IF($H17="",'Parameter'!$B$5,$H17),""))</f>
        <v/>
      </c>
      <c r="P17" s="64">
        <f>IF($O17="","",IFERROR($O17+$G17*IF($I17="",'Parameter'!$B$6,$I17)+IF($J17="",0,$J17),""))</f>
        <v/>
      </c>
      <c r="Q17" s="64">
        <f>IF($P17="","",IFERROR($P17/(1-IF($K17="",'Parameter'!$B$7,$K17)),""))</f>
        <v/>
      </c>
      <c r="R17" s="53">
        <f>IF(OR($Q17="",$E17="",$G17=""),"",IFERROR($Q17/($E17*$G17),""))</f>
        <v/>
      </c>
      <c r="S17" s="33">
        <f>IF($A17="","",IF(OR($C17="",$D17="",NOT(ISNUMBER($B17)),COUNT($E17:$G17)&lt;3,IFERROR($E17&lt;=0,TRUE),IFERROR($F17&lt;=0,TRUE),IFERROR($G17&lt;=0,TRUE),IFERROR(IF($H17="",'Parameter'!$B$5,$H17)&lt;0,TRUE),IFERROR(IF($I17="",'Parameter'!$B$6,$I17)&lt;0,TRUE),IFERROR(IF($J17="",0,$J17)&lt;0,TRUE),IFERROR(IF($K17="",'Parameter'!$B$7,$K17)&lt;0,TRUE),IFERROR(IF($K17="",'Parameter'!$B$7,$K17)&gt;=1,TRUE)),"Eingaben prüfen",IF($R17="","Eingaben prüfen",IFERROR(IF($R17&gt;'Parameter'!$B$8,"Preis prüfen","im Rahmen"),"Eingaben prüfen"))))</f>
        <v/>
      </c>
    </row>
    <row r="18">
      <c r="A18" s="23" t="n"/>
      <c r="B18" s="57" t="n"/>
      <c r="C18" s="25" t="n"/>
      <c r="D18" s="25" t="n"/>
      <c r="E18" s="58" t="n"/>
      <c r="F18" s="59" t="n"/>
      <c r="G18" s="60" t="n"/>
      <c r="H18" s="61" t="n"/>
      <c r="I18" s="61" t="n"/>
      <c r="J18" s="61" t="n"/>
      <c r="K18" s="62" t="n"/>
      <c r="L18" s="23" t="n"/>
      <c r="M18" s="65">
        <f>IF($A18="","",IF(OR($E18="",$F18="",$G18=""),"",IFERROR($E18/$F18,"")))</f>
        <v/>
      </c>
      <c r="N18" s="65">
        <f>IF($M18="","",IFERROR($M18*$G18,""))</f>
        <v/>
      </c>
      <c r="O18" s="66">
        <f>IF($N18="","",IFERROR($N18*IF($H18="",'Parameter'!$B$5,$H18),""))</f>
        <v/>
      </c>
      <c r="P18" s="66">
        <f>IF($O18="","",IFERROR($O18+$G18*IF($I18="",'Parameter'!$B$6,$I18)+IF($J18="",0,$J18),""))</f>
        <v/>
      </c>
      <c r="Q18" s="66">
        <f>IF($P18="","",IFERROR($P18/(1-IF($K18="",'Parameter'!$B$7,$K18)),""))</f>
        <v/>
      </c>
      <c r="R18" s="56">
        <f>IF(OR($Q18="",$E18="",$G18=""),"",IFERROR($Q18/($E18*$G18),""))</f>
        <v/>
      </c>
      <c r="S18" s="36">
        <f>IF($A18="","",IF(OR($C18="",$D18="",NOT(ISNUMBER($B18)),COUNT($E18:$G18)&lt;3,IFERROR($E18&lt;=0,TRUE),IFERROR($F18&lt;=0,TRUE),IFERROR($G18&lt;=0,TRUE),IFERROR(IF($H18="",'Parameter'!$B$5,$H18)&lt;0,TRUE),IFERROR(IF($I18="",'Parameter'!$B$6,$I18)&lt;0,TRUE),IFERROR(IF($J18="",0,$J18)&lt;0,TRUE),IFERROR(IF($K18="",'Parameter'!$B$7,$K18)&lt;0,TRUE),IFERROR(IF($K18="",'Parameter'!$B$7,$K18)&gt;=1,TRUE)),"Eingaben prüfen",IF($R18="","Eingaben prüfen",IFERROR(IF($R18&gt;'Parameter'!$B$8,"Preis prüfen","im Rahmen"),"Eingaben prüfen"))))</f>
        <v/>
      </c>
    </row>
    <row r="19">
      <c r="A19" s="23" t="n"/>
      <c r="B19" s="57" t="n"/>
      <c r="C19" s="25" t="n"/>
      <c r="D19" s="25" t="n"/>
      <c r="E19" s="58" t="n"/>
      <c r="F19" s="59" t="n"/>
      <c r="G19" s="60" t="n"/>
      <c r="H19" s="61" t="n"/>
      <c r="I19" s="61" t="n"/>
      <c r="J19" s="61" t="n"/>
      <c r="K19" s="62" t="n"/>
      <c r="L19" s="23" t="n"/>
      <c r="M19" s="63">
        <f>IF($A19="","",IF(OR($E19="",$F19="",$G19=""),"",IFERROR($E19/$F19,"")))</f>
        <v/>
      </c>
      <c r="N19" s="63">
        <f>IF($M19="","",IFERROR($M19*$G19,""))</f>
        <v/>
      </c>
      <c r="O19" s="64">
        <f>IF($N19="","",IFERROR($N19*IF($H19="",'Parameter'!$B$5,$H19),""))</f>
        <v/>
      </c>
      <c r="P19" s="64">
        <f>IF($O19="","",IFERROR($O19+$G19*IF($I19="",'Parameter'!$B$6,$I19)+IF($J19="",0,$J19),""))</f>
        <v/>
      </c>
      <c r="Q19" s="64">
        <f>IF($P19="","",IFERROR($P19/(1-IF($K19="",'Parameter'!$B$7,$K19)),""))</f>
        <v/>
      </c>
      <c r="R19" s="53">
        <f>IF(OR($Q19="",$E19="",$G19=""),"",IFERROR($Q19/($E19*$G19),""))</f>
        <v/>
      </c>
      <c r="S19" s="33">
        <f>IF($A19="","",IF(OR($C19="",$D19="",NOT(ISNUMBER($B19)),COUNT($E19:$G19)&lt;3,IFERROR($E19&lt;=0,TRUE),IFERROR($F19&lt;=0,TRUE),IFERROR($G19&lt;=0,TRUE),IFERROR(IF($H19="",'Parameter'!$B$5,$H19)&lt;0,TRUE),IFERROR(IF($I19="",'Parameter'!$B$6,$I19)&lt;0,TRUE),IFERROR(IF($J19="",0,$J19)&lt;0,TRUE),IFERROR(IF($K19="",'Parameter'!$B$7,$K19)&lt;0,TRUE),IFERROR(IF($K19="",'Parameter'!$B$7,$K19)&gt;=1,TRUE)),"Eingaben prüfen",IF($R19="","Eingaben prüfen",IFERROR(IF($R19&gt;'Parameter'!$B$8,"Preis prüfen","im Rahmen"),"Eingaben prüfen"))))</f>
        <v/>
      </c>
    </row>
    <row r="20">
      <c r="A20" s="23" t="n"/>
      <c r="B20" s="57" t="n"/>
      <c r="C20" s="25" t="n"/>
      <c r="D20" s="25" t="n"/>
      <c r="E20" s="58" t="n"/>
      <c r="F20" s="59" t="n"/>
      <c r="G20" s="60" t="n"/>
      <c r="H20" s="61" t="n"/>
      <c r="I20" s="61" t="n"/>
      <c r="J20" s="61" t="n"/>
      <c r="K20" s="62" t="n"/>
      <c r="L20" s="23" t="n"/>
      <c r="M20" s="65">
        <f>IF($A20="","",IF(OR($E20="",$F20="",$G20=""),"",IFERROR($E20/$F20,"")))</f>
        <v/>
      </c>
      <c r="N20" s="65">
        <f>IF($M20="","",IFERROR($M20*$G20,""))</f>
        <v/>
      </c>
      <c r="O20" s="66">
        <f>IF($N20="","",IFERROR($N20*IF($H20="",'Parameter'!$B$5,$H20),""))</f>
        <v/>
      </c>
      <c r="P20" s="66">
        <f>IF($O20="","",IFERROR($O20+$G20*IF($I20="",'Parameter'!$B$6,$I20)+IF($J20="",0,$J20),""))</f>
        <v/>
      </c>
      <c r="Q20" s="66">
        <f>IF($P20="","",IFERROR($P20/(1-IF($K20="",'Parameter'!$B$7,$K20)),""))</f>
        <v/>
      </c>
      <c r="R20" s="56">
        <f>IF(OR($Q20="",$E20="",$G20=""),"",IFERROR($Q20/($E20*$G20),""))</f>
        <v/>
      </c>
      <c r="S20" s="36">
        <f>IF($A20="","",IF(OR($C20="",$D20="",NOT(ISNUMBER($B20)),COUNT($E20:$G20)&lt;3,IFERROR($E20&lt;=0,TRUE),IFERROR($F20&lt;=0,TRUE),IFERROR($G20&lt;=0,TRUE),IFERROR(IF($H20="",'Parameter'!$B$5,$H20)&lt;0,TRUE),IFERROR(IF($I20="",'Parameter'!$B$6,$I20)&lt;0,TRUE),IFERROR(IF($J20="",0,$J20)&lt;0,TRUE),IFERROR(IF($K20="",'Parameter'!$B$7,$K20)&lt;0,TRUE),IFERROR(IF($K20="",'Parameter'!$B$7,$K20)&gt;=1,TRUE)),"Eingaben prüfen",IF($R20="","Eingaben prüfen",IFERROR(IF($R20&gt;'Parameter'!$B$8,"Preis prüfen","im Rahmen"),"Eingaben prüfen"))))</f>
        <v/>
      </c>
    </row>
    <row r="21">
      <c r="A21" s="23" t="n"/>
      <c r="B21" s="57" t="n"/>
      <c r="C21" s="25" t="n"/>
      <c r="D21" s="25" t="n"/>
      <c r="E21" s="58" t="n"/>
      <c r="F21" s="59" t="n"/>
      <c r="G21" s="60" t="n"/>
      <c r="H21" s="61" t="n"/>
      <c r="I21" s="61" t="n"/>
      <c r="J21" s="61" t="n"/>
      <c r="K21" s="62" t="n"/>
      <c r="L21" s="23" t="n"/>
      <c r="M21" s="63">
        <f>IF($A21="","",IF(OR($E21="",$F21="",$G21=""),"",IFERROR($E21/$F21,"")))</f>
        <v/>
      </c>
      <c r="N21" s="63">
        <f>IF($M21="","",IFERROR($M21*$G21,""))</f>
        <v/>
      </c>
      <c r="O21" s="64">
        <f>IF($N21="","",IFERROR($N21*IF($H21="",'Parameter'!$B$5,$H21),""))</f>
        <v/>
      </c>
      <c r="P21" s="64">
        <f>IF($O21="","",IFERROR($O21+$G21*IF($I21="",'Parameter'!$B$6,$I21)+IF($J21="",0,$J21),""))</f>
        <v/>
      </c>
      <c r="Q21" s="64">
        <f>IF($P21="","",IFERROR($P21/(1-IF($K21="",'Parameter'!$B$7,$K21)),""))</f>
        <v/>
      </c>
      <c r="R21" s="53">
        <f>IF(OR($Q21="",$E21="",$G21=""),"",IFERROR($Q21/($E21*$G21),""))</f>
        <v/>
      </c>
      <c r="S21" s="33">
        <f>IF($A21="","",IF(OR($C21="",$D21="",NOT(ISNUMBER($B21)),COUNT($E21:$G21)&lt;3,IFERROR($E21&lt;=0,TRUE),IFERROR($F21&lt;=0,TRUE),IFERROR($G21&lt;=0,TRUE),IFERROR(IF($H21="",'Parameter'!$B$5,$H21)&lt;0,TRUE),IFERROR(IF($I21="",'Parameter'!$B$6,$I21)&lt;0,TRUE),IFERROR(IF($J21="",0,$J21)&lt;0,TRUE),IFERROR(IF($K21="",'Parameter'!$B$7,$K21)&lt;0,TRUE),IFERROR(IF($K21="",'Parameter'!$B$7,$K21)&gt;=1,TRUE)),"Eingaben prüfen",IF($R21="","Eingaben prüfen",IFERROR(IF($R21&gt;'Parameter'!$B$8,"Preis prüfen","im Rahmen"),"Eingaben prüfen"))))</f>
        <v/>
      </c>
    </row>
    <row r="22">
      <c r="A22" s="23" t="n"/>
      <c r="B22" s="57" t="n"/>
      <c r="C22" s="25" t="n"/>
      <c r="D22" s="25" t="n"/>
      <c r="E22" s="58" t="n"/>
      <c r="F22" s="59" t="n"/>
      <c r="G22" s="60" t="n"/>
      <c r="H22" s="61" t="n"/>
      <c r="I22" s="61" t="n"/>
      <c r="J22" s="61" t="n"/>
      <c r="K22" s="62" t="n"/>
      <c r="L22" s="23" t="n"/>
      <c r="M22" s="65">
        <f>IF($A22="","",IF(OR($E22="",$F22="",$G22=""),"",IFERROR($E22/$F22,"")))</f>
        <v/>
      </c>
      <c r="N22" s="65">
        <f>IF($M22="","",IFERROR($M22*$G22,""))</f>
        <v/>
      </c>
      <c r="O22" s="66">
        <f>IF($N22="","",IFERROR($N22*IF($H22="",'Parameter'!$B$5,$H22),""))</f>
        <v/>
      </c>
      <c r="P22" s="66">
        <f>IF($O22="","",IFERROR($O22+$G22*IF($I22="",'Parameter'!$B$6,$I22)+IF($J22="",0,$J22),""))</f>
        <v/>
      </c>
      <c r="Q22" s="66">
        <f>IF($P22="","",IFERROR($P22/(1-IF($K22="",'Parameter'!$B$7,$K22)),""))</f>
        <v/>
      </c>
      <c r="R22" s="56">
        <f>IF(OR($Q22="",$E22="",$G22=""),"",IFERROR($Q22/($E22*$G22),""))</f>
        <v/>
      </c>
      <c r="S22" s="36">
        <f>IF($A22="","",IF(OR($C22="",$D22="",NOT(ISNUMBER($B22)),COUNT($E22:$G22)&lt;3,IFERROR($E22&lt;=0,TRUE),IFERROR($F22&lt;=0,TRUE),IFERROR($G22&lt;=0,TRUE),IFERROR(IF($H22="",'Parameter'!$B$5,$H22)&lt;0,TRUE),IFERROR(IF($I22="",'Parameter'!$B$6,$I22)&lt;0,TRUE),IFERROR(IF($J22="",0,$J22)&lt;0,TRUE),IFERROR(IF($K22="",'Parameter'!$B$7,$K22)&lt;0,TRUE),IFERROR(IF($K22="",'Parameter'!$B$7,$K22)&gt;=1,TRUE)),"Eingaben prüfen",IF($R22="","Eingaben prüfen",IFERROR(IF($R22&gt;'Parameter'!$B$8,"Preis prüfen","im Rahmen"),"Eingaben prüfen"))))</f>
        <v/>
      </c>
    </row>
    <row r="23">
      <c r="A23" s="23" t="n"/>
      <c r="B23" s="57" t="n"/>
      <c r="C23" s="25" t="n"/>
      <c r="D23" s="25" t="n"/>
      <c r="E23" s="58" t="n"/>
      <c r="F23" s="59" t="n"/>
      <c r="G23" s="60" t="n"/>
      <c r="H23" s="61" t="n"/>
      <c r="I23" s="61" t="n"/>
      <c r="J23" s="61" t="n"/>
      <c r="K23" s="62" t="n"/>
      <c r="L23" s="23" t="n"/>
      <c r="M23" s="63">
        <f>IF($A23="","",IF(OR($E23="",$F23="",$G23=""),"",IFERROR($E23/$F23,"")))</f>
        <v/>
      </c>
      <c r="N23" s="63">
        <f>IF($M23="","",IFERROR($M23*$G23,""))</f>
        <v/>
      </c>
      <c r="O23" s="64">
        <f>IF($N23="","",IFERROR($N23*IF($H23="",'Parameter'!$B$5,$H23),""))</f>
        <v/>
      </c>
      <c r="P23" s="64">
        <f>IF($O23="","",IFERROR($O23+$G23*IF($I23="",'Parameter'!$B$6,$I23)+IF($J23="",0,$J23),""))</f>
        <v/>
      </c>
      <c r="Q23" s="64">
        <f>IF($P23="","",IFERROR($P23/(1-IF($K23="",'Parameter'!$B$7,$K23)),""))</f>
        <v/>
      </c>
      <c r="R23" s="53">
        <f>IF(OR($Q23="",$E23="",$G23=""),"",IFERROR($Q23/($E23*$G23),""))</f>
        <v/>
      </c>
      <c r="S23" s="33">
        <f>IF($A23="","",IF(OR($C23="",$D23="",NOT(ISNUMBER($B23)),COUNT($E23:$G23)&lt;3,IFERROR($E23&lt;=0,TRUE),IFERROR($F23&lt;=0,TRUE),IFERROR($G23&lt;=0,TRUE),IFERROR(IF($H23="",'Parameter'!$B$5,$H23)&lt;0,TRUE),IFERROR(IF($I23="",'Parameter'!$B$6,$I23)&lt;0,TRUE),IFERROR(IF($J23="",0,$J23)&lt;0,TRUE),IFERROR(IF($K23="",'Parameter'!$B$7,$K23)&lt;0,TRUE),IFERROR(IF($K23="",'Parameter'!$B$7,$K23)&gt;=1,TRUE)),"Eingaben prüfen",IF($R23="","Eingaben prüfen",IFERROR(IF($R23&gt;'Parameter'!$B$8,"Preis prüfen","im Rahmen"),"Eingaben prüfen"))))</f>
        <v/>
      </c>
    </row>
    <row r="24">
      <c r="A24" s="23" t="n"/>
      <c r="B24" s="57" t="n"/>
      <c r="C24" s="25" t="n"/>
      <c r="D24" s="25" t="n"/>
      <c r="E24" s="58" t="n"/>
      <c r="F24" s="59" t="n"/>
      <c r="G24" s="60" t="n"/>
      <c r="H24" s="61" t="n"/>
      <c r="I24" s="61" t="n"/>
      <c r="J24" s="61" t="n"/>
      <c r="K24" s="62" t="n"/>
      <c r="L24" s="23" t="n"/>
      <c r="M24" s="65">
        <f>IF($A24="","",IF(OR($E24="",$F24="",$G24=""),"",IFERROR($E24/$F24,"")))</f>
        <v/>
      </c>
      <c r="N24" s="65">
        <f>IF($M24="","",IFERROR($M24*$G24,""))</f>
        <v/>
      </c>
      <c r="O24" s="66">
        <f>IF($N24="","",IFERROR($N24*IF($H24="",'Parameter'!$B$5,$H24),""))</f>
        <v/>
      </c>
      <c r="P24" s="66">
        <f>IF($O24="","",IFERROR($O24+$G24*IF($I24="",'Parameter'!$B$6,$I24)+IF($J24="",0,$J24),""))</f>
        <v/>
      </c>
      <c r="Q24" s="66">
        <f>IF($P24="","",IFERROR($P24/(1-IF($K24="",'Parameter'!$B$7,$K24)),""))</f>
        <v/>
      </c>
      <c r="R24" s="56">
        <f>IF(OR($Q24="",$E24="",$G24=""),"",IFERROR($Q24/($E24*$G24),""))</f>
        <v/>
      </c>
      <c r="S24" s="36">
        <f>IF($A24="","",IF(OR($C24="",$D24="",NOT(ISNUMBER($B24)),COUNT($E24:$G24)&lt;3,IFERROR($E24&lt;=0,TRUE),IFERROR($F24&lt;=0,TRUE),IFERROR($G24&lt;=0,TRUE),IFERROR(IF($H24="",'Parameter'!$B$5,$H24)&lt;0,TRUE),IFERROR(IF($I24="",'Parameter'!$B$6,$I24)&lt;0,TRUE),IFERROR(IF($J24="",0,$J24)&lt;0,TRUE),IFERROR(IF($K24="",'Parameter'!$B$7,$K24)&lt;0,TRUE),IFERROR(IF($K24="",'Parameter'!$B$7,$K24)&gt;=1,TRUE)),"Eingaben prüfen",IF($R24="","Eingaben prüfen",IFERROR(IF($R24&gt;'Parameter'!$B$8,"Preis prüfen","im Rahmen"),"Eingaben prüfen"))))</f>
        <v/>
      </c>
    </row>
    <row r="25">
      <c r="A25" s="23" t="n"/>
      <c r="B25" s="57" t="n"/>
      <c r="C25" s="25" t="n"/>
      <c r="D25" s="25" t="n"/>
      <c r="E25" s="58" t="n"/>
      <c r="F25" s="59" t="n"/>
      <c r="G25" s="60" t="n"/>
      <c r="H25" s="61" t="n"/>
      <c r="I25" s="61" t="n"/>
      <c r="J25" s="61" t="n"/>
      <c r="K25" s="62" t="n"/>
      <c r="L25" s="23" t="n"/>
      <c r="M25" s="63">
        <f>IF($A25="","",IF(OR($E25="",$F25="",$G25=""),"",IFERROR($E25/$F25,"")))</f>
        <v/>
      </c>
      <c r="N25" s="63">
        <f>IF($M25="","",IFERROR($M25*$G25,""))</f>
        <v/>
      </c>
      <c r="O25" s="64">
        <f>IF($N25="","",IFERROR($N25*IF($H25="",'Parameter'!$B$5,$H25),""))</f>
        <v/>
      </c>
      <c r="P25" s="64">
        <f>IF($O25="","",IFERROR($O25+$G25*IF($I25="",'Parameter'!$B$6,$I25)+IF($J25="",0,$J25),""))</f>
        <v/>
      </c>
      <c r="Q25" s="64">
        <f>IF($P25="","",IFERROR($P25/(1-IF($K25="",'Parameter'!$B$7,$K25)),""))</f>
        <v/>
      </c>
      <c r="R25" s="53">
        <f>IF(OR($Q25="",$E25="",$G25=""),"",IFERROR($Q25/($E25*$G25),""))</f>
        <v/>
      </c>
      <c r="S25" s="33">
        <f>IF($A25="","",IF(OR($C25="",$D25="",NOT(ISNUMBER($B25)),COUNT($E25:$G25)&lt;3,IFERROR($E25&lt;=0,TRUE),IFERROR($F25&lt;=0,TRUE),IFERROR($G25&lt;=0,TRUE),IFERROR(IF($H25="",'Parameter'!$B$5,$H25)&lt;0,TRUE),IFERROR(IF($I25="",'Parameter'!$B$6,$I25)&lt;0,TRUE),IFERROR(IF($J25="",0,$J25)&lt;0,TRUE),IFERROR(IF($K25="",'Parameter'!$B$7,$K25)&lt;0,TRUE),IFERROR(IF($K25="",'Parameter'!$B$7,$K25)&gt;=1,TRUE)),"Eingaben prüfen",IF($R25="","Eingaben prüfen",IFERROR(IF($R25&gt;'Parameter'!$B$8,"Preis prüfen","im Rahmen"),"Eingaben prüfen"))))</f>
        <v/>
      </c>
    </row>
    <row r="26">
      <c r="A26" s="23" t="n"/>
      <c r="B26" s="57" t="n"/>
      <c r="C26" s="25" t="n"/>
      <c r="D26" s="25" t="n"/>
      <c r="E26" s="58" t="n"/>
      <c r="F26" s="59" t="n"/>
      <c r="G26" s="60" t="n"/>
      <c r="H26" s="61" t="n"/>
      <c r="I26" s="61" t="n"/>
      <c r="J26" s="61" t="n"/>
      <c r="K26" s="62" t="n"/>
      <c r="L26" s="23" t="n"/>
      <c r="M26" s="65">
        <f>IF($A26="","",IF(OR($E26="",$F26="",$G26=""),"",IFERROR($E26/$F26,"")))</f>
        <v/>
      </c>
      <c r="N26" s="65">
        <f>IF($M26="","",IFERROR($M26*$G26,""))</f>
        <v/>
      </c>
      <c r="O26" s="66">
        <f>IF($N26="","",IFERROR($N26*IF($H26="",'Parameter'!$B$5,$H26),""))</f>
        <v/>
      </c>
      <c r="P26" s="66">
        <f>IF($O26="","",IFERROR($O26+$G26*IF($I26="",'Parameter'!$B$6,$I26)+IF($J26="",0,$J26),""))</f>
        <v/>
      </c>
      <c r="Q26" s="66">
        <f>IF($P26="","",IFERROR($P26/(1-IF($K26="",'Parameter'!$B$7,$K26)),""))</f>
        <v/>
      </c>
      <c r="R26" s="56">
        <f>IF(OR($Q26="",$E26="",$G26=""),"",IFERROR($Q26/($E26*$G26),""))</f>
        <v/>
      </c>
      <c r="S26" s="36">
        <f>IF($A26="","",IF(OR($C26="",$D26="",NOT(ISNUMBER($B26)),COUNT($E26:$G26)&lt;3,IFERROR($E26&lt;=0,TRUE),IFERROR($F26&lt;=0,TRUE),IFERROR($G26&lt;=0,TRUE),IFERROR(IF($H26="",'Parameter'!$B$5,$H26)&lt;0,TRUE),IFERROR(IF($I26="",'Parameter'!$B$6,$I26)&lt;0,TRUE),IFERROR(IF($J26="",0,$J26)&lt;0,TRUE),IFERROR(IF($K26="",'Parameter'!$B$7,$K26)&lt;0,TRUE),IFERROR(IF($K26="",'Parameter'!$B$7,$K26)&gt;=1,TRUE)),"Eingaben prüfen",IF($R26="","Eingaben prüfen",IFERROR(IF($R26&gt;'Parameter'!$B$8,"Preis prüfen","im Rahmen"),"Eingaben prüfen"))))</f>
        <v/>
      </c>
    </row>
    <row r="27">
      <c r="A27" s="23" t="n"/>
      <c r="B27" s="57" t="n"/>
      <c r="C27" s="25" t="n"/>
      <c r="D27" s="25" t="n"/>
      <c r="E27" s="58" t="n"/>
      <c r="F27" s="59" t="n"/>
      <c r="G27" s="60" t="n"/>
      <c r="H27" s="61" t="n"/>
      <c r="I27" s="61" t="n"/>
      <c r="J27" s="61" t="n"/>
      <c r="K27" s="62" t="n"/>
      <c r="L27" s="23" t="n"/>
      <c r="M27" s="63">
        <f>IF($A27="","",IF(OR($E27="",$F27="",$G27=""),"",IFERROR($E27/$F27,"")))</f>
        <v/>
      </c>
      <c r="N27" s="63">
        <f>IF($M27="","",IFERROR($M27*$G27,""))</f>
        <v/>
      </c>
      <c r="O27" s="64">
        <f>IF($N27="","",IFERROR($N27*IF($H27="",'Parameter'!$B$5,$H27),""))</f>
        <v/>
      </c>
      <c r="P27" s="64">
        <f>IF($O27="","",IFERROR($O27+$G27*IF($I27="",'Parameter'!$B$6,$I27)+IF($J27="",0,$J27),""))</f>
        <v/>
      </c>
      <c r="Q27" s="64">
        <f>IF($P27="","",IFERROR($P27/(1-IF($K27="",'Parameter'!$B$7,$K27)),""))</f>
        <v/>
      </c>
      <c r="R27" s="53">
        <f>IF(OR($Q27="",$E27="",$G27=""),"",IFERROR($Q27/($E27*$G27),""))</f>
        <v/>
      </c>
      <c r="S27" s="33">
        <f>IF($A27="","",IF(OR($C27="",$D27="",NOT(ISNUMBER($B27)),COUNT($E27:$G27)&lt;3,IFERROR($E27&lt;=0,TRUE),IFERROR($F27&lt;=0,TRUE),IFERROR($G27&lt;=0,TRUE),IFERROR(IF($H27="",'Parameter'!$B$5,$H27)&lt;0,TRUE),IFERROR(IF($I27="",'Parameter'!$B$6,$I27)&lt;0,TRUE),IFERROR(IF($J27="",0,$J27)&lt;0,TRUE),IFERROR(IF($K27="",'Parameter'!$B$7,$K27)&lt;0,TRUE),IFERROR(IF($K27="",'Parameter'!$B$7,$K27)&gt;=1,TRUE)),"Eingaben prüfen",IF($R27="","Eingaben prüfen",IFERROR(IF($R27&gt;'Parameter'!$B$8,"Preis prüfen","im Rahmen"),"Eingaben prüfen"))))</f>
        <v/>
      </c>
    </row>
    <row r="28">
      <c r="A28" s="23" t="n"/>
      <c r="B28" s="57" t="n"/>
      <c r="C28" s="25" t="n"/>
      <c r="D28" s="25" t="n"/>
      <c r="E28" s="58" t="n"/>
      <c r="F28" s="59" t="n"/>
      <c r="G28" s="60" t="n"/>
      <c r="H28" s="61" t="n"/>
      <c r="I28" s="61" t="n"/>
      <c r="J28" s="61" t="n"/>
      <c r="K28" s="62" t="n"/>
      <c r="L28" s="23" t="n"/>
      <c r="M28" s="65">
        <f>IF($A28="","",IF(OR($E28="",$F28="",$G28=""),"",IFERROR($E28/$F28,"")))</f>
        <v/>
      </c>
      <c r="N28" s="65">
        <f>IF($M28="","",IFERROR($M28*$G28,""))</f>
        <v/>
      </c>
      <c r="O28" s="66">
        <f>IF($N28="","",IFERROR($N28*IF($H28="",'Parameter'!$B$5,$H28),""))</f>
        <v/>
      </c>
      <c r="P28" s="66">
        <f>IF($O28="","",IFERROR($O28+$G28*IF($I28="",'Parameter'!$B$6,$I28)+IF($J28="",0,$J28),""))</f>
        <v/>
      </c>
      <c r="Q28" s="66">
        <f>IF($P28="","",IFERROR($P28/(1-IF($K28="",'Parameter'!$B$7,$K28)),""))</f>
        <v/>
      </c>
      <c r="R28" s="56">
        <f>IF(OR($Q28="",$E28="",$G28=""),"",IFERROR($Q28/($E28*$G28),""))</f>
        <v/>
      </c>
      <c r="S28" s="36">
        <f>IF($A28="","",IF(OR($C28="",$D28="",NOT(ISNUMBER($B28)),COUNT($E28:$G28)&lt;3,IFERROR($E28&lt;=0,TRUE),IFERROR($F28&lt;=0,TRUE),IFERROR($G28&lt;=0,TRUE),IFERROR(IF($H28="",'Parameter'!$B$5,$H28)&lt;0,TRUE),IFERROR(IF($I28="",'Parameter'!$B$6,$I28)&lt;0,TRUE),IFERROR(IF($J28="",0,$J28)&lt;0,TRUE),IFERROR(IF($K28="",'Parameter'!$B$7,$K28)&lt;0,TRUE),IFERROR(IF($K28="",'Parameter'!$B$7,$K28)&gt;=1,TRUE)),"Eingaben prüfen",IF($R28="","Eingaben prüfen",IFERROR(IF($R28&gt;'Parameter'!$B$8,"Preis prüfen","im Rahmen"),"Eingaben prüfen"))))</f>
        <v/>
      </c>
    </row>
    <row r="29">
      <c r="A29" s="23" t="n"/>
      <c r="B29" s="57" t="n"/>
      <c r="C29" s="25" t="n"/>
      <c r="D29" s="25" t="n"/>
      <c r="E29" s="58" t="n"/>
      <c r="F29" s="59" t="n"/>
      <c r="G29" s="60" t="n"/>
      <c r="H29" s="61" t="n"/>
      <c r="I29" s="61" t="n"/>
      <c r="J29" s="61" t="n"/>
      <c r="K29" s="62" t="n"/>
      <c r="L29" s="23" t="n"/>
      <c r="M29" s="63">
        <f>IF($A29="","",IF(OR($E29="",$F29="",$G29=""),"",IFERROR($E29/$F29,"")))</f>
        <v/>
      </c>
      <c r="N29" s="63">
        <f>IF($M29="","",IFERROR($M29*$G29,""))</f>
        <v/>
      </c>
      <c r="O29" s="64">
        <f>IF($N29="","",IFERROR($N29*IF($H29="",'Parameter'!$B$5,$H29),""))</f>
        <v/>
      </c>
      <c r="P29" s="64">
        <f>IF($O29="","",IFERROR($O29+$G29*IF($I29="",'Parameter'!$B$6,$I29)+IF($J29="",0,$J29),""))</f>
        <v/>
      </c>
      <c r="Q29" s="64">
        <f>IF($P29="","",IFERROR($P29/(1-IF($K29="",'Parameter'!$B$7,$K29)),""))</f>
        <v/>
      </c>
      <c r="R29" s="53">
        <f>IF(OR($Q29="",$E29="",$G29=""),"",IFERROR($Q29/($E29*$G29),""))</f>
        <v/>
      </c>
      <c r="S29" s="33">
        <f>IF($A29="","",IF(OR($C29="",$D29="",NOT(ISNUMBER($B29)),COUNT($E29:$G29)&lt;3,IFERROR($E29&lt;=0,TRUE),IFERROR($F29&lt;=0,TRUE),IFERROR($G29&lt;=0,TRUE),IFERROR(IF($H29="",'Parameter'!$B$5,$H29)&lt;0,TRUE),IFERROR(IF($I29="",'Parameter'!$B$6,$I29)&lt;0,TRUE),IFERROR(IF($J29="",0,$J29)&lt;0,TRUE),IFERROR(IF($K29="",'Parameter'!$B$7,$K29)&lt;0,TRUE),IFERROR(IF($K29="",'Parameter'!$B$7,$K29)&gt;=1,TRUE)),"Eingaben prüfen",IF($R29="","Eingaben prüfen",IFERROR(IF($R29&gt;'Parameter'!$B$8,"Preis prüfen","im Rahmen"),"Eingaben prüfen"))))</f>
        <v/>
      </c>
    </row>
    <row r="30">
      <c r="A30" s="23" t="n"/>
      <c r="B30" s="57" t="n"/>
      <c r="C30" s="25" t="n"/>
      <c r="D30" s="25" t="n"/>
      <c r="E30" s="58" t="n"/>
      <c r="F30" s="59" t="n"/>
      <c r="G30" s="60" t="n"/>
      <c r="H30" s="61" t="n"/>
      <c r="I30" s="61" t="n"/>
      <c r="J30" s="61" t="n"/>
      <c r="K30" s="62" t="n"/>
      <c r="L30" s="23" t="n"/>
      <c r="M30" s="65">
        <f>IF($A30="","",IF(OR($E30="",$F30="",$G30=""),"",IFERROR($E30/$F30,"")))</f>
        <v/>
      </c>
      <c r="N30" s="65">
        <f>IF($M30="","",IFERROR($M30*$G30,""))</f>
        <v/>
      </c>
      <c r="O30" s="66">
        <f>IF($N30="","",IFERROR($N30*IF($H30="",'Parameter'!$B$5,$H30),""))</f>
        <v/>
      </c>
      <c r="P30" s="66">
        <f>IF($O30="","",IFERROR($O30+$G30*IF($I30="",'Parameter'!$B$6,$I30)+IF($J30="",0,$J30),""))</f>
        <v/>
      </c>
      <c r="Q30" s="66">
        <f>IF($P30="","",IFERROR($P30/(1-IF($K30="",'Parameter'!$B$7,$K30)),""))</f>
        <v/>
      </c>
      <c r="R30" s="56">
        <f>IF(OR($Q30="",$E30="",$G30=""),"",IFERROR($Q30/($E30*$G30),""))</f>
        <v/>
      </c>
      <c r="S30" s="36">
        <f>IF($A30="","",IF(OR($C30="",$D30="",NOT(ISNUMBER($B30)),COUNT($E30:$G30)&lt;3,IFERROR($E30&lt;=0,TRUE),IFERROR($F30&lt;=0,TRUE),IFERROR($G30&lt;=0,TRUE),IFERROR(IF($H30="",'Parameter'!$B$5,$H30)&lt;0,TRUE),IFERROR(IF($I30="",'Parameter'!$B$6,$I30)&lt;0,TRUE),IFERROR(IF($J30="",0,$J30)&lt;0,TRUE),IFERROR(IF($K30="",'Parameter'!$B$7,$K30)&lt;0,TRUE),IFERROR(IF($K30="",'Parameter'!$B$7,$K30)&gt;=1,TRUE)),"Eingaben prüfen",IF($R30="","Eingaben prüfen",IFERROR(IF($R30&gt;'Parameter'!$B$8,"Preis prüfen","im Rahmen"),"Eingaben prüfen"))))</f>
        <v/>
      </c>
    </row>
    <row r="31">
      <c r="A31" s="23" t="n"/>
      <c r="B31" s="57" t="n"/>
      <c r="C31" s="25" t="n"/>
      <c r="D31" s="25" t="n"/>
      <c r="E31" s="58" t="n"/>
      <c r="F31" s="59" t="n"/>
      <c r="G31" s="60" t="n"/>
      <c r="H31" s="61" t="n"/>
      <c r="I31" s="61" t="n"/>
      <c r="J31" s="61" t="n"/>
      <c r="K31" s="62" t="n"/>
      <c r="L31" s="23" t="n"/>
      <c r="M31" s="63">
        <f>IF($A31="","",IF(OR($E31="",$F31="",$G31=""),"",IFERROR($E31/$F31,"")))</f>
        <v/>
      </c>
      <c r="N31" s="63">
        <f>IF($M31="","",IFERROR($M31*$G31,""))</f>
        <v/>
      </c>
      <c r="O31" s="64">
        <f>IF($N31="","",IFERROR($N31*IF($H31="",'Parameter'!$B$5,$H31),""))</f>
        <v/>
      </c>
      <c r="P31" s="64">
        <f>IF($O31="","",IFERROR($O31+$G31*IF($I31="",'Parameter'!$B$6,$I31)+IF($J31="",0,$J31),""))</f>
        <v/>
      </c>
      <c r="Q31" s="64">
        <f>IF($P31="","",IFERROR($P31/(1-IF($K31="",'Parameter'!$B$7,$K31)),""))</f>
        <v/>
      </c>
      <c r="R31" s="53">
        <f>IF(OR($Q31="",$E31="",$G31=""),"",IFERROR($Q31/($E31*$G31),""))</f>
        <v/>
      </c>
      <c r="S31" s="33">
        <f>IF($A31="","",IF(OR($C31="",$D31="",NOT(ISNUMBER($B31)),COUNT($E31:$G31)&lt;3,IFERROR($E31&lt;=0,TRUE),IFERROR($F31&lt;=0,TRUE),IFERROR($G31&lt;=0,TRUE),IFERROR(IF($H31="",'Parameter'!$B$5,$H31)&lt;0,TRUE),IFERROR(IF($I31="",'Parameter'!$B$6,$I31)&lt;0,TRUE),IFERROR(IF($J31="",0,$J31)&lt;0,TRUE),IFERROR(IF($K31="",'Parameter'!$B$7,$K31)&lt;0,TRUE),IFERROR(IF($K31="",'Parameter'!$B$7,$K31)&gt;=1,TRUE)),"Eingaben prüfen",IF($R31="","Eingaben prüfen",IFERROR(IF($R31&gt;'Parameter'!$B$8,"Preis prüfen","im Rahmen"),"Eingaben prüfen"))))</f>
        <v/>
      </c>
    </row>
    <row r="32">
      <c r="A32" s="23" t="n"/>
      <c r="B32" s="57" t="n"/>
      <c r="C32" s="25" t="n"/>
      <c r="D32" s="25" t="n"/>
      <c r="E32" s="58" t="n"/>
      <c r="F32" s="59" t="n"/>
      <c r="G32" s="60" t="n"/>
      <c r="H32" s="61" t="n"/>
      <c r="I32" s="61" t="n"/>
      <c r="J32" s="61" t="n"/>
      <c r="K32" s="62" t="n"/>
      <c r="L32" s="23" t="n"/>
      <c r="M32" s="65">
        <f>IF($A32="","",IF(OR($E32="",$F32="",$G32=""),"",IFERROR($E32/$F32,"")))</f>
        <v/>
      </c>
      <c r="N32" s="65">
        <f>IF($M32="","",IFERROR($M32*$G32,""))</f>
        <v/>
      </c>
      <c r="O32" s="66">
        <f>IF($N32="","",IFERROR($N32*IF($H32="",'Parameter'!$B$5,$H32),""))</f>
        <v/>
      </c>
      <c r="P32" s="66">
        <f>IF($O32="","",IFERROR($O32+$G32*IF($I32="",'Parameter'!$B$6,$I32)+IF($J32="",0,$J32),""))</f>
        <v/>
      </c>
      <c r="Q32" s="66">
        <f>IF($P32="","",IFERROR($P32/(1-IF($K32="",'Parameter'!$B$7,$K32)),""))</f>
        <v/>
      </c>
      <c r="R32" s="56">
        <f>IF(OR($Q32="",$E32="",$G32=""),"",IFERROR($Q32/($E32*$G32),""))</f>
        <v/>
      </c>
      <c r="S32" s="36">
        <f>IF($A32="","",IF(OR($C32="",$D32="",NOT(ISNUMBER($B32)),COUNT($E32:$G32)&lt;3,IFERROR($E32&lt;=0,TRUE),IFERROR($F32&lt;=0,TRUE),IFERROR($G32&lt;=0,TRUE),IFERROR(IF($H32="",'Parameter'!$B$5,$H32)&lt;0,TRUE),IFERROR(IF($I32="",'Parameter'!$B$6,$I32)&lt;0,TRUE),IFERROR(IF($J32="",0,$J32)&lt;0,TRUE),IFERROR(IF($K32="",'Parameter'!$B$7,$K32)&lt;0,TRUE),IFERROR(IF($K32="",'Parameter'!$B$7,$K32)&gt;=1,TRUE)),"Eingaben prüfen",IF($R32="","Eingaben prüfen",IFERROR(IF($R32&gt;'Parameter'!$B$8,"Preis prüfen","im Rahmen"),"Eingaben prüfen"))))</f>
        <v/>
      </c>
    </row>
    <row r="33">
      <c r="A33" s="23" t="n"/>
      <c r="B33" s="57" t="n"/>
      <c r="C33" s="25" t="n"/>
      <c r="D33" s="25" t="n"/>
      <c r="E33" s="58" t="n"/>
      <c r="F33" s="59" t="n"/>
      <c r="G33" s="60" t="n"/>
      <c r="H33" s="61" t="n"/>
      <c r="I33" s="61" t="n"/>
      <c r="J33" s="61" t="n"/>
      <c r="K33" s="62" t="n"/>
      <c r="L33" s="23" t="n"/>
      <c r="M33" s="63">
        <f>IF($A33="","",IF(OR($E33="",$F33="",$G33=""),"",IFERROR($E33/$F33,"")))</f>
        <v/>
      </c>
      <c r="N33" s="63">
        <f>IF($M33="","",IFERROR($M33*$G33,""))</f>
        <v/>
      </c>
      <c r="O33" s="64">
        <f>IF($N33="","",IFERROR($N33*IF($H33="",'Parameter'!$B$5,$H33),""))</f>
        <v/>
      </c>
      <c r="P33" s="64">
        <f>IF($O33="","",IFERROR($O33+$G33*IF($I33="",'Parameter'!$B$6,$I33)+IF($J33="",0,$J33),""))</f>
        <v/>
      </c>
      <c r="Q33" s="64">
        <f>IF($P33="","",IFERROR($P33/(1-IF($K33="",'Parameter'!$B$7,$K33)),""))</f>
        <v/>
      </c>
      <c r="R33" s="53">
        <f>IF(OR($Q33="",$E33="",$G33=""),"",IFERROR($Q33/($E33*$G33),""))</f>
        <v/>
      </c>
      <c r="S33" s="33">
        <f>IF($A33="","",IF(OR($C33="",$D33="",NOT(ISNUMBER($B33)),COUNT($E33:$G33)&lt;3,IFERROR($E33&lt;=0,TRUE),IFERROR($F33&lt;=0,TRUE),IFERROR($G33&lt;=0,TRUE),IFERROR(IF($H33="",'Parameter'!$B$5,$H33)&lt;0,TRUE),IFERROR(IF($I33="",'Parameter'!$B$6,$I33)&lt;0,TRUE),IFERROR(IF($J33="",0,$J33)&lt;0,TRUE),IFERROR(IF($K33="",'Parameter'!$B$7,$K33)&lt;0,TRUE),IFERROR(IF($K33="",'Parameter'!$B$7,$K33)&gt;=1,TRUE)),"Eingaben prüfen",IF($R33="","Eingaben prüfen",IFERROR(IF($R33&gt;'Parameter'!$B$8,"Preis prüfen","im Rahmen"),"Eingaben prüfen"))))</f>
        <v/>
      </c>
    </row>
    <row r="34">
      <c r="A34" s="23" t="n"/>
      <c r="B34" s="57" t="n"/>
      <c r="C34" s="25" t="n"/>
      <c r="D34" s="25" t="n"/>
      <c r="E34" s="58" t="n"/>
      <c r="F34" s="59" t="n"/>
      <c r="G34" s="60" t="n"/>
      <c r="H34" s="61" t="n"/>
      <c r="I34" s="61" t="n"/>
      <c r="J34" s="61" t="n"/>
      <c r="K34" s="62" t="n"/>
      <c r="L34" s="23" t="n"/>
      <c r="M34" s="65">
        <f>IF($A34="","",IF(OR($E34="",$F34="",$G34=""),"",IFERROR($E34/$F34,"")))</f>
        <v/>
      </c>
      <c r="N34" s="65">
        <f>IF($M34="","",IFERROR($M34*$G34,""))</f>
        <v/>
      </c>
      <c r="O34" s="66">
        <f>IF($N34="","",IFERROR($N34*IF($H34="",'Parameter'!$B$5,$H34),""))</f>
        <v/>
      </c>
      <c r="P34" s="66">
        <f>IF($O34="","",IFERROR($O34+$G34*IF($I34="",'Parameter'!$B$6,$I34)+IF($J34="",0,$J34),""))</f>
        <v/>
      </c>
      <c r="Q34" s="66">
        <f>IF($P34="","",IFERROR($P34/(1-IF($K34="",'Parameter'!$B$7,$K34)),""))</f>
        <v/>
      </c>
      <c r="R34" s="56">
        <f>IF(OR($Q34="",$E34="",$G34=""),"",IFERROR($Q34/($E34*$G34),""))</f>
        <v/>
      </c>
      <c r="S34" s="36">
        <f>IF($A34="","",IF(OR($C34="",$D34="",NOT(ISNUMBER($B34)),COUNT($E34:$G34)&lt;3,IFERROR($E34&lt;=0,TRUE),IFERROR($F34&lt;=0,TRUE),IFERROR($G34&lt;=0,TRUE),IFERROR(IF($H34="",'Parameter'!$B$5,$H34)&lt;0,TRUE),IFERROR(IF($I34="",'Parameter'!$B$6,$I34)&lt;0,TRUE),IFERROR(IF($J34="",0,$J34)&lt;0,TRUE),IFERROR(IF($K34="",'Parameter'!$B$7,$K34)&lt;0,TRUE),IFERROR(IF($K34="",'Parameter'!$B$7,$K34)&gt;=1,TRUE)),"Eingaben prüfen",IF($R34="","Eingaben prüfen",IFERROR(IF($R34&gt;'Parameter'!$B$8,"Preis prüfen","im Rahmen"),"Eingaben prüfen"))))</f>
        <v/>
      </c>
    </row>
    <row r="35">
      <c r="A35" s="23" t="n"/>
      <c r="B35" s="57" t="n"/>
      <c r="C35" s="25" t="n"/>
      <c r="D35" s="25" t="n"/>
      <c r="E35" s="58" t="n"/>
      <c r="F35" s="59" t="n"/>
      <c r="G35" s="60" t="n"/>
      <c r="H35" s="61" t="n"/>
      <c r="I35" s="61" t="n"/>
      <c r="J35" s="61" t="n"/>
      <c r="K35" s="62" t="n"/>
      <c r="L35" s="23" t="n"/>
      <c r="M35" s="63">
        <f>IF($A35="","",IF(OR($E35="",$F35="",$G35=""),"",IFERROR($E35/$F35,"")))</f>
        <v/>
      </c>
      <c r="N35" s="63">
        <f>IF($M35="","",IFERROR($M35*$G35,""))</f>
        <v/>
      </c>
      <c r="O35" s="64">
        <f>IF($N35="","",IFERROR($N35*IF($H35="",'Parameter'!$B$5,$H35),""))</f>
        <v/>
      </c>
      <c r="P35" s="64">
        <f>IF($O35="","",IFERROR($O35+$G35*IF($I35="",'Parameter'!$B$6,$I35)+IF($J35="",0,$J35),""))</f>
        <v/>
      </c>
      <c r="Q35" s="64">
        <f>IF($P35="","",IFERROR($P35/(1-IF($K35="",'Parameter'!$B$7,$K35)),""))</f>
        <v/>
      </c>
      <c r="R35" s="53">
        <f>IF(OR($Q35="",$E35="",$G35=""),"",IFERROR($Q35/($E35*$G35),""))</f>
        <v/>
      </c>
      <c r="S35" s="33">
        <f>IF($A35="","",IF(OR($C35="",$D35="",NOT(ISNUMBER($B35)),COUNT($E35:$G35)&lt;3,IFERROR($E35&lt;=0,TRUE),IFERROR($F35&lt;=0,TRUE),IFERROR($G35&lt;=0,TRUE),IFERROR(IF($H35="",'Parameter'!$B$5,$H35)&lt;0,TRUE),IFERROR(IF($I35="",'Parameter'!$B$6,$I35)&lt;0,TRUE),IFERROR(IF($J35="",0,$J35)&lt;0,TRUE),IFERROR(IF($K35="",'Parameter'!$B$7,$K35)&lt;0,TRUE),IFERROR(IF($K35="",'Parameter'!$B$7,$K35)&gt;=1,TRUE)),"Eingaben prüfen",IF($R35="","Eingaben prüfen",IFERROR(IF($R35&gt;'Parameter'!$B$8,"Preis prüfen","im Rahmen"),"Eingaben prüfen"))))</f>
        <v/>
      </c>
    </row>
    <row r="36">
      <c r="A36" s="23" t="n"/>
      <c r="B36" s="57" t="n"/>
      <c r="C36" s="25" t="n"/>
      <c r="D36" s="25" t="n"/>
      <c r="E36" s="58" t="n"/>
      <c r="F36" s="59" t="n"/>
      <c r="G36" s="60" t="n"/>
      <c r="H36" s="61" t="n"/>
      <c r="I36" s="61" t="n"/>
      <c r="J36" s="61" t="n"/>
      <c r="K36" s="62" t="n"/>
      <c r="L36" s="23" t="n"/>
      <c r="M36" s="65">
        <f>IF($A36="","",IF(OR($E36="",$F36="",$G36=""),"",IFERROR($E36/$F36,"")))</f>
        <v/>
      </c>
      <c r="N36" s="65">
        <f>IF($M36="","",IFERROR($M36*$G36,""))</f>
        <v/>
      </c>
      <c r="O36" s="66">
        <f>IF($N36="","",IFERROR($N36*IF($H36="",'Parameter'!$B$5,$H36),""))</f>
        <v/>
      </c>
      <c r="P36" s="66">
        <f>IF($O36="","",IFERROR($O36+$G36*IF($I36="",'Parameter'!$B$6,$I36)+IF($J36="",0,$J36),""))</f>
        <v/>
      </c>
      <c r="Q36" s="66">
        <f>IF($P36="","",IFERROR($P36/(1-IF($K36="",'Parameter'!$B$7,$K36)),""))</f>
        <v/>
      </c>
      <c r="R36" s="56">
        <f>IF(OR($Q36="",$E36="",$G36=""),"",IFERROR($Q36/($E36*$G36),""))</f>
        <v/>
      </c>
      <c r="S36" s="36">
        <f>IF($A36="","",IF(OR($C36="",$D36="",NOT(ISNUMBER($B36)),COUNT($E36:$G36)&lt;3,IFERROR($E36&lt;=0,TRUE),IFERROR($F36&lt;=0,TRUE),IFERROR($G36&lt;=0,TRUE),IFERROR(IF($H36="",'Parameter'!$B$5,$H36)&lt;0,TRUE),IFERROR(IF($I36="",'Parameter'!$B$6,$I36)&lt;0,TRUE),IFERROR(IF($J36="",0,$J36)&lt;0,TRUE),IFERROR(IF($K36="",'Parameter'!$B$7,$K36)&lt;0,TRUE),IFERROR(IF($K36="",'Parameter'!$B$7,$K36)&gt;=1,TRUE)),"Eingaben prüfen",IF($R36="","Eingaben prüfen",IFERROR(IF($R36&gt;'Parameter'!$B$8,"Preis prüfen","im Rahmen"),"Eingaben prüfen"))))</f>
        <v/>
      </c>
    </row>
    <row r="37">
      <c r="A37" s="23" t="n"/>
      <c r="B37" s="57" t="n"/>
      <c r="C37" s="25" t="n"/>
      <c r="D37" s="25" t="n"/>
      <c r="E37" s="58" t="n"/>
      <c r="F37" s="59" t="n"/>
      <c r="G37" s="60" t="n"/>
      <c r="H37" s="61" t="n"/>
      <c r="I37" s="61" t="n"/>
      <c r="J37" s="61" t="n"/>
      <c r="K37" s="62" t="n"/>
      <c r="L37" s="23" t="n"/>
      <c r="M37" s="63">
        <f>IF($A37="","",IF(OR($E37="",$F37="",$G37=""),"",IFERROR($E37/$F37,"")))</f>
        <v/>
      </c>
      <c r="N37" s="63">
        <f>IF($M37="","",IFERROR($M37*$G37,""))</f>
        <v/>
      </c>
      <c r="O37" s="64">
        <f>IF($N37="","",IFERROR($N37*IF($H37="",'Parameter'!$B$5,$H37),""))</f>
        <v/>
      </c>
      <c r="P37" s="64">
        <f>IF($O37="","",IFERROR($O37+$G37*IF($I37="",'Parameter'!$B$6,$I37)+IF($J37="",0,$J37),""))</f>
        <v/>
      </c>
      <c r="Q37" s="64">
        <f>IF($P37="","",IFERROR($P37/(1-IF($K37="",'Parameter'!$B$7,$K37)),""))</f>
        <v/>
      </c>
      <c r="R37" s="53">
        <f>IF(OR($Q37="",$E37="",$G37=""),"",IFERROR($Q37/($E37*$G37),""))</f>
        <v/>
      </c>
      <c r="S37" s="33">
        <f>IF($A37="","",IF(OR($C37="",$D37="",NOT(ISNUMBER($B37)),COUNT($E37:$G37)&lt;3,IFERROR($E37&lt;=0,TRUE),IFERROR($F37&lt;=0,TRUE),IFERROR($G37&lt;=0,TRUE),IFERROR(IF($H37="",'Parameter'!$B$5,$H37)&lt;0,TRUE),IFERROR(IF($I37="",'Parameter'!$B$6,$I37)&lt;0,TRUE),IFERROR(IF($J37="",0,$J37)&lt;0,TRUE),IFERROR(IF($K37="",'Parameter'!$B$7,$K37)&lt;0,TRUE),IFERROR(IF($K37="",'Parameter'!$B$7,$K37)&gt;=1,TRUE)),"Eingaben prüfen",IF($R37="","Eingaben prüfen",IFERROR(IF($R37&gt;'Parameter'!$B$8,"Preis prüfen","im Rahmen"),"Eingaben prüfen"))))</f>
        <v/>
      </c>
    </row>
    <row r="38">
      <c r="A38" s="23" t="n"/>
      <c r="B38" s="57" t="n"/>
      <c r="C38" s="25" t="n"/>
      <c r="D38" s="25" t="n"/>
      <c r="E38" s="58" t="n"/>
      <c r="F38" s="59" t="n"/>
      <c r="G38" s="60" t="n"/>
      <c r="H38" s="61" t="n"/>
      <c r="I38" s="61" t="n"/>
      <c r="J38" s="61" t="n"/>
      <c r="K38" s="62" t="n"/>
      <c r="L38" s="23" t="n"/>
      <c r="M38" s="65">
        <f>IF($A38="","",IF(OR($E38="",$F38="",$G38=""),"",IFERROR($E38/$F38,"")))</f>
        <v/>
      </c>
      <c r="N38" s="65">
        <f>IF($M38="","",IFERROR($M38*$G38,""))</f>
        <v/>
      </c>
      <c r="O38" s="66">
        <f>IF($N38="","",IFERROR($N38*IF($H38="",'Parameter'!$B$5,$H38),""))</f>
        <v/>
      </c>
      <c r="P38" s="66">
        <f>IF($O38="","",IFERROR($O38+$G38*IF($I38="",'Parameter'!$B$6,$I38)+IF($J38="",0,$J38),""))</f>
        <v/>
      </c>
      <c r="Q38" s="66">
        <f>IF($P38="","",IFERROR($P38/(1-IF($K38="",'Parameter'!$B$7,$K38)),""))</f>
        <v/>
      </c>
      <c r="R38" s="56">
        <f>IF(OR($Q38="",$E38="",$G38=""),"",IFERROR($Q38/($E38*$G38),""))</f>
        <v/>
      </c>
      <c r="S38" s="36">
        <f>IF($A38="","",IF(OR($C38="",$D38="",NOT(ISNUMBER($B38)),COUNT($E38:$G38)&lt;3,IFERROR($E38&lt;=0,TRUE),IFERROR($F38&lt;=0,TRUE),IFERROR($G38&lt;=0,TRUE),IFERROR(IF($H38="",'Parameter'!$B$5,$H38)&lt;0,TRUE),IFERROR(IF($I38="",'Parameter'!$B$6,$I38)&lt;0,TRUE),IFERROR(IF($J38="",0,$J38)&lt;0,TRUE),IFERROR(IF($K38="",'Parameter'!$B$7,$K38)&lt;0,TRUE),IFERROR(IF($K38="",'Parameter'!$B$7,$K38)&gt;=1,TRUE)),"Eingaben prüfen",IF($R38="","Eingaben prüfen",IFERROR(IF($R38&gt;'Parameter'!$B$8,"Preis prüfen","im Rahmen"),"Eingaben prüfen"))))</f>
        <v/>
      </c>
    </row>
    <row r="39">
      <c r="A39" s="23" t="n"/>
      <c r="B39" s="57" t="n"/>
      <c r="C39" s="25" t="n"/>
      <c r="D39" s="25" t="n"/>
      <c r="E39" s="58" t="n"/>
      <c r="F39" s="59" t="n"/>
      <c r="G39" s="60" t="n"/>
      <c r="H39" s="61" t="n"/>
      <c r="I39" s="61" t="n"/>
      <c r="J39" s="61" t="n"/>
      <c r="K39" s="62" t="n"/>
      <c r="L39" s="23" t="n"/>
      <c r="M39" s="63">
        <f>IF($A39="","",IF(OR($E39="",$F39="",$G39=""),"",IFERROR($E39/$F39,"")))</f>
        <v/>
      </c>
      <c r="N39" s="63">
        <f>IF($M39="","",IFERROR($M39*$G39,""))</f>
        <v/>
      </c>
      <c r="O39" s="64">
        <f>IF($N39="","",IFERROR($N39*IF($H39="",'Parameter'!$B$5,$H39),""))</f>
        <v/>
      </c>
      <c r="P39" s="64">
        <f>IF($O39="","",IFERROR($O39+$G39*IF($I39="",'Parameter'!$B$6,$I39)+IF($J39="",0,$J39),""))</f>
        <v/>
      </c>
      <c r="Q39" s="64">
        <f>IF($P39="","",IFERROR($P39/(1-IF($K39="",'Parameter'!$B$7,$K39)),""))</f>
        <v/>
      </c>
      <c r="R39" s="53">
        <f>IF(OR($Q39="",$E39="",$G39=""),"",IFERROR($Q39/($E39*$G39),""))</f>
        <v/>
      </c>
      <c r="S39" s="33">
        <f>IF($A39="","",IF(OR($C39="",$D39="",NOT(ISNUMBER($B39)),COUNT($E39:$G39)&lt;3,IFERROR($E39&lt;=0,TRUE),IFERROR($F39&lt;=0,TRUE),IFERROR($G39&lt;=0,TRUE),IFERROR(IF($H39="",'Parameter'!$B$5,$H39)&lt;0,TRUE),IFERROR(IF($I39="",'Parameter'!$B$6,$I39)&lt;0,TRUE),IFERROR(IF($J39="",0,$J39)&lt;0,TRUE),IFERROR(IF($K39="",'Parameter'!$B$7,$K39)&lt;0,TRUE),IFERROR(IF($K39="",'Parameter'!$B$7,$K39)&gt;=1,TRUE)),"Eingaben prüfen",IF($R39="","Eingaben prüfen",IFERROR(IF($R39&gt;'Parameter'!$B$8,"Preis prüfen","im Rahmen"),"Eingaben prüfen"))))</f>
        <v/>
      </c>
    </row>
    <row r="40">
      <c r="A40" s="23" t="n"/>
      <c r="B40" s="57" t="n"/>
      <c r="C40" s="25" t="n"/>
      <c r="D40" s="25" t="n"/>
      <c r="E40" s="58" t="n"/>
      <c r="F40" s="59" t="n"/>
      <c r="G40" s="60" t="n"/>
      <c r="H40" s="61" t="n"/>
      <c r="I40" s="61" t="n"/>
      <c r="J40" s="61" t="n"/>
      <c r="K40" s="62" t="n"/>
      <c r="L40" s="23" t="n"/>
      <c r="M40" s="65">
        <f>IF($A40="","",IF(OR($E40="",$F40="",$G40=""),"",IFERROR($E40/$F40,"")))</f>
        <v/>
      </c>
      <c r="N40" s="65">
        <f>IF($M40="","",IFERROR($M40*$G40,""))</f>
        <v/>
      </c>
      <c r="O40" s="66">
        <f>IF($N40="","",IFERROR($N40*IF($H40="",'Parameter'!$B$5,$H40),""))</f>
        <v/>
      </c>
      <c r="P40" s="66">
        <f>IF($O40="","",IFERROR($O40+$G40*IF($I40="",'Parameter'!$B$6,$I40)+IF($J40="",0,$J40),""))</f>
        <v/>
      </c>
      <c r="Q40" s="66">
        <f>IF($P40="","",IFERROR($P40/(1-IF($K40="",'Parameter'!$B$7,$K40)),""))</f>
        <v/>
      </c>
      <c r="R40" s="56">
        <f>IF(OR($Q40="",$E40="",$G40=""),"",IFERROR($Q40/($E40*$G40),""))</f>
        <v/>
      </c>
      <c r="S40" s="36">
        <f>IF($A40="","",IF(OR($C40="",$D40="",NOT(ISNUMBER($B40)),COUNT($E40:$G40)&lt;3,IFERROR($E40&lt;=0,TRUE),IFERROR($F40&lt;=0,TRUE),IFERROR($G40&lt;=0,TRUE),IFERROR(IF($H40="",'Parameter'!$B$5,$H40)&lt;0,TRUE),IFERROR(IF($I40="",'Parameter'!$B$6,$I40)&lt;0,TRUE),IFERROR(IF($J40="",0,$J40)&lt;0,TRUE),IFERROR(IF($K40="",'Parameter'!$B$7,$K40)&lt;0,TRUE),IFERROR(IF($K40="",'Parameter'!$B$7,$K40)&gt;=1,TRUE)),"Eingaben prüfen",IF($R40="","Eingaben prüfen",IFERROR(IF($R40&gt;'Parameter'!$B$8,"Preis prüfen","im Rahmen"),"Eingaben prüfen"))))</f>
        <v/>
      </c>
    </row>
    <row r="41">
      <c r="A41" s="23" t="n"/>
      <c r="B41" s="57" t="n"/>
      <c r="C41" s="25" t="n"/>
      <c r="D41" s="25" t="n"/>
      <c r="E41" s="58" t="n"/>
      <c r="F41" s="59" t="n"/>
      <c r="G41" s="60" t="n"/>
      <c r="H41" s="61" t="n"/>
      <c r="I41" s="61" t="n"/>
      <c r="J41" s="61" t="n"/>
      <c r="K41" s="62" t="n"/>
      <c r="L41" s="23" t="n"/>
      <c r="M41" s="63">
        <f>IF($A41="","",IF(OR($E41="",$F41="",$G41=""),"",IFERROR($E41/$F41,"")))</f>
        <v/>
      </c>
      <c r="N41" s="63">
        <f>IF($M41="","",IFERROR($M41*$G41,""))</f>
        <v/>
      </c>
      <c r="O41" s="64">
        <f>IF($N41="","",IFERROR($N41*IF($H41="",'Parameter'!$B$5,$H41),""))</f>
        <v/>
      </c>
      <c r="P41" s="64">
        <f>IF($O41="","",IFERROR($O41+$G41*IF($I41="",'Parameter'!$B$6,$I41)+IF($J41="",0,$J41),""))</f>
        <v/>
      </c>
      <c r="Q41" s="64">
        <f>IF($P41="","",IFERROR($P41/(1-IF($K41="",'Parameter'!$B$7,$K41)),""))</f>
        <v/>
      </c>
      <c r="R41" s="53">
        <f>IF(OR($Q41="",$E41="",$G41=""),"",IFERROR($Q41/($E41*$G41),""))</f>
        <v/>
      </c>
      <c r="S41" s="33">
        <f>IF($A41="","",IF(OR($C41="",$D41="",NOT(ISNUMBER($B41)),COUNT($E41:$G41)&lt;3,IFERROR($E41&lt;=0,TRUE),IFERROR($F41&lt;=0,TRUE),IFERROR($G41&lt;=0,TRUE),IFERROR(IF($H41="",'Parameter'!$B$5,$H41)&lt;0,TRUE),IFERROR(IF($I41="",'Parameter'!$B$6,$I41)&lt;0,TRUE),IFERROR(IF($J41="",0,$J41)&lt;0,TRUE),IFERROR(IF($K41="",'Parameter'!$B$7,$K41)&lt;0,TRUE),IFERROR(IF($K41="",'Parameter'!$B$7,$K41)&gt;=1,TRUE)),"Eingaben prüfen",IF($R41="","Eingaben prüfen",IFERROR(IF($R41&gt;'Parameter'!$B$8,"Preis prüfen","im Rahmen"),"Eingaben prüfen"))))</f>
        <v/>
      </c>
    </row>
    <row r="42">
      <c r="A42" s="23" t="n"/>
      <c r="B42" s="57" t="n"/>
      <c r="C42" s="25" t="n"/>
      <c r="D42" s="25" t="n"/>
      <c r="E42" s="58" t="n"/>
      <c r="F42" s="59" t="n"/>
      <c r="G42" s="60" t="n"/>
      <c r="H42" s="61" t="n"/>
      <c r="I42" s="61" t="n"/>
      <c r="J42" s="61" t="n"/>
      <c r="K42" s="62" t="n"/>
      <c r="L42" s="23" t="n"/>
      <c r="M42" s="65">
        <f>IF($A42="","",IF(OR($E42="",$F42="",$G42=""),"",IFERROR($E42/$F42,"")))</f>
        <v/>
      </c>
      <c r="N42" s="65">
        <f>IF($M42="","",IFERROR($M42*$G42,""))</f>
        <v/>
      </c>
      <c r="O42" s="66">
        <f>IF($N42="","",IFERROR($N42*IF($H42="",'Parameter'!$B$5,$H42),""))</f>
        <v/>
      </c>
      <c r="P42" s="66">
        <f>IF($O42="","",IFERROR($O42+$G42*IF($I42="",'Parameter'!$B$6,$I42)+IF($J42="",0,$J42),""))</f>
        <v/>
      </c>
      <c r="Q42" s="66">
        <f>IF($P42="","",IFERROR($P42/(1-IF($K42="",'Parameter'!$B$7,$K42)),""))</f>
        <v/>
      </c>
      <c r="R42" s="56">
        <f>IF(OR($Q42="",$E42="",$G42=""),"",IFERROR($Q42/($E42*$G42),""))</f>
        <v/>
      </c>
      <c r="S42" s="36">
        <f>IF($A42="","",IF(OR($C42="",$D42="",NOT(ISNUMBER($B42)),COUNT($E42:$G42)&lt;3,IFERROR($E42&lt;=0,TRUE),IFERROR($F42&lt;=0,TRUE),IFERROR($G42&lt;=0,TRUE),IFERROR(IF($H42="",'Parameter'!$B$5,$H42)&lt;0,TRUE),IFERROR(IF($I42="",'Parameter'!$B$6,$I42)&lt;0,TRUE),IFERROR(IF($J42="",0,$J42)&lt;0,TRUE),IFERROR(IF($K42="",'Parameter'!$B$7,$K42)&lt;0,TRUE),IFERROR(IF($K42="",'Parameter'!$B$7,$K42)&gt;=1,TRUE)),"Eingaben prüfen",IF($R42="","Eingaben prüfen",IFERROR(IF($R42&gt;'Parameter'!$B$8,"Preis prüfen","im Rahmen"),"Eingaben prüfen"))))</f>
        <v/>
      </c>
    </row>
    <row r="43">
      <c r="A43" s="23" t="n"/>
      <c r="B43" s="57" t="n"/>
      <c r="C43" s="25" t="n"/>
      <c r="D43" s="25" t="n"/>
      <c r="E43" s="58" t="n"/>
      <c r="F43" s="59" t="n"/>
      <c r="G43" s="60" t="n"/>
      <c r="H43" s="61" t="n"/>
      <c r="I43" s="61" t="n"/>
      <c r="J43" s="61" t="n"/>
      <c r="K43" s="62" t="n"/>
      <c r="L43" s="23" t="n"/>
      <c r="M43" s="63">
        <f>IF($A43="","",IF(OR($E43="",$F43="",$G43=""),"",IFERROR($E43/$F43,"")))</f>
        <v/>
      </c>
      <c r="N43" s="63">
        <f>IF($M43="","",IFERROR($M43*$G43,""))</f>
        <v/>
      </c>
      <c r="O43" s="64">
        <f>IF($N43="","",IFERROR($N43*IF($H43="",'Parameter'!$B$5,$H43),""))</f>
        <v/>
      </c>
      <c r="P43" s="64">
        <f>IF($O43="","",IFERROR($O43+$G43*IF($I43="",'Parameter'!$B$6,$I43)+IF($J43="",0,$J43),""))</f>
        <v/>
      </c>
      <c r="Q43" s="64">
        <f>IF($P43="","",IFERROR($P43/(1-IF($K43="",'Parameter'!$B$7,$K43)),""))</f>
        <v/>
      </c>
      <c r="R43" s="53">
        <f>IF(OR($Q43="",$E43="",$G43=""),"",IFERROR($Q43/($E43*$G43),""))</f>
        <v/>
      </c>
      <c r="S43" s="33">
        <f>IF($A43="","",IF(OR($C43="",$D43="",NOT(ISNUMBER($B43)),COUNT($E43:$G43)&lt;3,IFERROR($E43&lt;=0,TRUE),IFERROR($F43&lt;=0,TRUE),IFERROR($G43&lt;=0,TRUE),IFERROR(IF($H43="",'Parameter'!$B$5,$H43)&lt;0,TRUE),IFERROR(IF($I43="",'Parameter'!$B$6,$I43)&lt;0,TRUE),IFERROR(IF($J43="",0,$J43)&lt;0,TRUE),IFERROR(IF($K43="",'Parameter'!$B$7,$K43)&lt;0,TRUE),IFERROR(IF($K43="",'Parameter'!$B$7,$K43)&gt;=1,TRUE)),"Eingaben prüfen",IF($R43="","Eingaben prüfen",IFERROR(IF($R43&gt;'Parameter'!$B$8,"Preis prüfen","im Rahmen"),"Eingaben prüfen"))))</f>
        <v/>
      </c>
    </row>
    <row r="44">
      <c r="A44" s="23" t="n"/>
      <c r="B44" s="57" t="n"/>
      <c r="C44" s="25" t="n"/>
      <c r="D44" s="25" t="n"/>
      <c r="E44" s="58" t="n"/>
      <c r="F44" s="59" t="n"/>
      <c r="G44" s="60" t="n"/>
      <c r="H44" s="61" t="n"/>
      <c r="I44" s="61" t="n"/>
      <c r="J44" s="61" t="n"/>
      <c r="K44" s="62" t="n"/>
      <c r="L44" s="23" t="n"/>
      <c r="M44" s="65">
        <f>IF($A44="","",IF(OR($E44="",$F44="",$G44=""),"",IFERROR($E44/$F44,"")))</f>
        <v/>
      </c>
      <c r="N44" s="65">
        <f>IF($M44="","",IFERROR($M44*$G44,""))</f>
        <v/>
      </c>
      <c r="O44" s="66">
        <f>IF($N44="","",IFERROR($N44*IF($H44="",'Parameter'!$B$5,$H44),""))</f>
        <v/>
      </c>
      <c r="P44" s="66">
        <f>IF($O44="","",IFERROR($O44+$G44*IF($I44="",'Parameter'!$B$6,$I44)+IF($J44="",0,$J44),""))</f>
        <v/>
      </c>
      <c r="Q44" s="66">
        <f>IF($P44="","",IFERROR($P44/(1-IF($K44="",'Parameter'!$B$7,$K44)),""))</f>
        <v/>
      </c>
      <c r="R44" s="56">
        <f>IF(OR($Q44="",$E44="",$G44=""),"",IFERROR($Q44/($E44*$G44),""))</f>
        <v/>
      </c>
      <c r="S44" s="36">
        <f>IF($A44="","",IF(OR($C44="",$D44="",NOT(ISNUMBER($B44)),COUNT($E44:$G44)&lt;3,IFERROR($E44&lt;=0,TRUE),IFERROR($F44&lt;=0,TRUE),IFERROR($G44&lt;=0,TRUE),IFERROR(IF($H44="",'Parameter'!$B$5,$H44)&lt;0,TRUE),IFERROR(IF($I44="",'Parameter'!$B$6,$I44)&lt;0,TRUE),IFERROR(IF($J44="",0,$J44)&lt;0,TRUE),IFERROR(IF($K44="",'Parameter'!$B$7,$K44)&lt;0,TRUE),IFERROR(IF($K44="",'Parameter'!$B$7,$K44)&gt;=1,TRUE)),"Eingaben prüfen",IF($R44="","Eingaben prüfen",IFERROR(IF($R44&gt;'Parameter'!$B$8,"Preis prüfen","im Rahmen"),"Eingaben prüfen"))))</f>
        <v/>
      </c>
    </row>
    <row r="45">
      <c r="A45" s="23" t="n"/>
      <c r="B45" s="57" t="n"/>
      <c r="C45" s="25" t="n"/>
      <c r="D45" s="25" t="n"/>
      <c r="E45" s="58" t="n"/>
      <c r="F45" s="59" t="n"/>
      <c r="G45" s="60" t="n"/>
      <c r="H45" s="61" t="n"/>
      <c r="I45" s="61" t="n"/>
      <c r="J45" s="61" t="n"/>
      <c r="K45" s="62" t="n"/>
      <c r="L45" s="23" t="n"/>
      <c r="M45" s="63">
        <f>IF($A45="","",IF(OR($E45="",$F45="",$G45=""),"",IFERROR($E45/$F45,"")))</f>
        <v/>
      </c>
      <c r="N45" s="63">
        <f>IF($M45="","",IFERROR($M45*$G45,""))</f>
        <v/>
      </c>
      <c r="O45" s="64">
        <f>IF($N45="","",IFERROR($N45*IF($H45="",'Parameter'!$B$5,$H45),""))</f>
        <v/>
      </c>
      <c r="P45" s="64">
        <f>IF($O45="","",IFERROR($O45+$G45*IF($I45="",'Parameter'!$B$6,$I45)+IF($J45="",0,$J45),""))</f>
        <v/>
      </c>
      <c r="Q45" s="64">
        <f>IF($P45="","",IFERROR($P45/(1-IF($K45="",'Parameter'!$B$7,$K45)),""))</f>
        <v/>
      </c>
      <c r="R45" s="53">
        <f>IF(OR($Q45="",$E45="",$G45=""),"",IFERROR($Q45/($E45*$G45),""))</f>
        <v/>
      </c>
      <c r="S45" s="33">
        <f>IF($A45="","",IF(OR($C45="",$D45="",NOT(ISNUMBER($B45)),COUNT($E45:$G45)&lt;3,IFERROR($E45&lt;=0,TRUE),IFERROR($F45&lt;=0,TRUE),IFERROR($G45&lt;=0,TRUE),IFERROR(IF($H45="",'Parameter'!$B$5,$H45)&lt;0,TRUE),IFERROR(IF($I45="",'Parameter'!$B$6,$I45)&lt;0,TRUE),IFERROR(IF($J45="",0,$J45)&lt;0,TRUE),IFERROR(IF($K45="",'Parameter'!$B$7,$K45)&lt;0,TRUE),IFERROR(IF($K45="",'Parameter'!$B$7,$K45)&gt;=1,TRUE)),"Eingaben prüfen",IF($R45="","Eingaben prüfen",IFERROR(IF($R45&gt;'Parameter'!$B$8,"Preis prüfen","im Rahmen"),"Eingaben prüfen"))))</f>
        <v/>
      </c>
    </row>
    <row r="46">
      <c r="A46" s="23" t="n"/>
      <c r="B46" s="57" t="n"/>
      <c r="C46" s="25" t="n"/>
      <c r="D46" s="25" t="n"/>
      <c r="E46" s="58" t="n"/>
      <c r="F46" s="59" t="n"/>
      <c r="G46" s="60" t="n"/>
      <c r="H46" s="61" t="n"/>
      <c r="I46" s="61" t="n"/>
      <c r="J46" s="61" t="n"/>
      <c r="K46" s="62" t="n"/>
      <c r="L46" s="23" t="n"/>
      <c r="M46" s="65">
        <f>IF($A46="","",IF(OR($E46="",$F46="",$G46=""),"",IFERROR($E46/$F46,"")))</f>
        <v/>
      </c>
      <c r="N46" s="65">
        <f>IF($M46="","",IFERROR($M46*$G46,""))</f>
        <v/>
      </c>
      <c r="O46" s="66">
        <f>IF($N46="","",IFERROR($N46*IF($H46="",'Parameter'!$B$5,$H46),""))</f>
        <v/>
      </c>
      <c r="P46" s="66">
        <f>IF($O46="","",IFERROR($O46+$G46*IF($I46="",'Parameter'!$B$6,$I46)+IF($J46="",0,$J46),""))</f>
        <v/>
      </c>
      <c r="Q46" s="66">
        <f>IF($P46="","",IFERROR($P46/(1-IF($K46="",'Parameter'!$B$7,$K46)),""))</f>
        <v/>
      </c>
      <c r="R46" s="56">
        <f>IF(OR($Q46="",$E46="",$G46=""),"",IFERROR($Q46/($E46*$G46),""))</f>
        <v/>
      </c>
      <c r="S46" s="36">
        <f>IF($A46="","",IF(OR($C46="",$D46="",NOT(ISNUMBER($B46)),COUNT($E46:$G46)&lt;3,IFERROR($E46&lt;=0,TRUE),IFERROR($F46&lt;=0,TRUE),IFERROR($G46&lt;=0,TRUE),IFERROR(IF($H46="",'Parameter'!$B$5,$H46)&lt;0,TRUE),IFERROR(IF($I46="",'Parameter'!$B$6,$I46)&lt;0,TRUE),IFERROR(IF($J46="",0,$J46)&lt;0,TRUE),IFERROR(IF($K46="",'Parameter'!$B$7,$K46)&lt;0,TRUE),IFERROR(IF($K46="",'Parameter'!$B$7,$K46)&gt;=1,TRUE)),"Eingaben prüfen",IF($R46="","Eingaben prüfen",IFERROR(IF($R46&gt;'Parameter'!$B$8,"Preis prüfen","im Rahmen"),"Eingaben prüfen"))))</f>
        <v/>
      </c>
    </row>
    <row r="47">
      <c r="A47" s="23" t="n"/>
      <c r="B47" s="57" t="n"/>
      <c r="C47" s="25" t="n"/>
      <c r="D47" s="25" t="n"/>
      <c r="E47" s="58" t="n"/>
      <c r="F47" s="59" t="n"/>
      <c r="G47" s="60" t="n"/>
      <c r="H47" s="61" t="n"/>
      <c r="I47" s="61" t="n"/>
      <c r="J47" s="61" t="n"/>
      <c r="K47" s="62" t="n"/>
      <c r="L47" s="23" t="n"/>
      <c r="M47" s="63">
        <f>IF($A47="","",IF(OR($E47="",$F47="",$G47=""),"",IFERROR($E47/$F47,"")))</f>
        <v/>
      </c>
      <c r="N47" s="63">
        <f>IF($M47="","",IFERROR($M47*$G47,""))</f>
        <v/>
      </c>
      <c r="O47" s="64">
        <f>IF($N47="","",IFERROR($N47*IF($H47="",'Parameter'!$B$5,$H47),""))</f>
        <v/>
      </c>
      <c r="P47" s="64">
        <f>IF($O47="","",IFERROR($O47+$G47*IF($I47="",'Parameter'!$B$6,$I47)+IF($J47="",0,$J47),""))</f>
        <v/>
      </c>
      <c r="Q47" s="64">
        <f>IF($P47="","",IFERROR($P47/(1-IF($K47="",'Parameter'!$B$7,$K47)),""))</f>
        <v/>
      </c>
      <c r="R47" s="53">
        <f>IF(OR($Q47="",$E47="",$G47=""),"",IFERROR($Q47/($E47*$G47),""))</f>
        <v/>
      </c>
      <c r="S47" s="33">
        <f>IF($A47="","",IF(OR($C47="",$D47="",NOT(ISNUMBER($B47)),COUNT($E47:$G47)&lt;3,IFERROR($E47&lt;=0,TRUE),IFERROR($F47&lt;=0,TRUE),IFERROR($G47&lt;=0,TRUE),IFERROR(IF($H47="",'Parameter'!$B$5,$H47)&lt;0,TRUE),IFERROR(IF($I47="",'Parameter'!$B$6,$I47)&lt;0,TRUE),IFERROR(IF($J47="",0,$J47)&lt;0,TRUE),IFERROR(IF($K47="",'Parameter'!$B$7,$K47)&lt;0,TRUE),IFERROR(IF($K47="",'Parameter'!$B$7,$K47)&gt;=1,TRUE)),"Eingaben prüfen",IF($R47="","Eingaben prüfen",IFERROR(IF($R47&gt;'Parameter'!$B$8,"Preis prüfen","im Rahmen"),"Eingaben prüfen"))))</f>
        <v/>
      </c>
    </row>
    <row r="48">
      <c r="A48" s="23" t="n"/>
      <c r="B48" s="57" t="n"/>
      <c r="C48" s="25" t="n"/>
      <c r="D48" s="25" t="n"/>
      <c r="E48" s="58" t="n"/>
      <c r="F48" s="59" t="n"/>
      <c r="G48" s="60" t="n"/>
      <c r="H48" s="61" t="n"/>
      <c r="I48" s="61" t="n"/>
      <c r="J48" s="61" t="n"/>
      <c r="K48" s="62" t="n"/>
      <c r="L48" s="23" t="n"/>
      <c r="M48" s="65">
        <f>IF($A48="","",IF(OR($E48="",$F48="",$G48=""),"",IFERROR($E48/$F48,"")))</f>
        <v/>
      </c>
      <c r="N48" s="65">
        <f>IF($M48="","",IFERROR($M48*$G48,""))</f>
        <v/>
      </c>
      <c r="O48" s="66">
        <f>IF($N48="","",IFERROR($N48*IF($H48="",'Parameter'!$B$5,$H48),""))</f>
        <v/>
      </c>
      <c r="P48" s="66">
        <f>IF($O48="","",IFERROR($O48+$G48*IF($I48="",'Parameter'!$B$6,$I48)+IF($J48="",0,$J48),""))</f>
        <v/>
      </c>
      <c r="Q48" s="66">
        <f>IF($P48="","",IFERROR($P48/(1-IF($K48="",'Parameter'!$B$7,$K48)),""))</f>
        <v/>
      </c>
      <c r="R48" s="56">
        <f>IF(OR($Q48="",$E48="",$G48=""),"",IFERROR($Q48/($E48*$G48),""))</f>
        <v/>
      </c>
      <c r="S48" s="36">
        <f>IF($A48="","",IF(OR($C48="",$D48="",NOT(ISNUMBER($B48)),COUNT($E48:$G48)&lt;3,IFERROR($E48&lt;=0,TRUE),IFERROR($F48&lt;=0,TRUE),IFERROR($G48&lt;=0,TRUE),IFERROR(IF($H48="",'Parameter'!$B$5,$H48)&lt;0,TRUE),IFERROR(IF($I48="",'Parameter'!$B$6,$I48)&lt;0,TRUE),IFERROR(IF($J48="",0,$J48)&lt;0,TRUE),IFERROR(IF($K48="",'Parameter'!$B$7,$K48)&lt;0,TRUE),IFERROR(IF($K48="",'Parameter'!$B$7,$K48)&gt;=1,TRUE)),"Eingaben prüfen",IF($R48="","Eingaben prüfen",IFERROR(IF($R48&gt;'Parameter'!$B$8,"Preis prüfen","im Rahmen"),"Eingaben prüfen"))))</f>
        <v/>
      </c>
    </row>
    <row r="49">
      <c r="A49" s="23" t="n"/>
      <c r="B49" s="57" t="n"/>
      <c r="C49" s="25" t="n"/>
      <c r="D49" s="25" t="n"/>
      <c r="E49" s="58" t="n"/>
      <c r="F49" s="59" t="n"/>
      <c r="G49" s="60" t="n"/>
      <c r="H49" s="61" t="n"/>
      <c r="I49" s="61" t="n"/>
      <c r="J49" s="61" t="n"/>
      <c r="K49" s="62" t="n"/>
      <c r="L49" s="23" t="n"/>
      <c r="M49" s="63">
        <f>IF($A49="","",IF(OR($E49="",$F49="",$G49=""),"",IFERROR($E49/$F49,"")))</f>
        <v/>
      </c>
      <c r="N49" s="63">
        <f>IF($M49="","",IFERROR($M49*$G49,""))</f>
        <v/>
      </c>
      <c r="O49" s="64">
        <f>IF($N49="","",IFERROR($N49*IF($H49="",'Parameter'!$B$5,$H49),""))</f>
        <v/>
      </c>
      <c r="P49" s="64">
        <f>IF($O49="","",IFERROR($O49+$G49*IF($I49="",'Parameter'!$B$6,$I49)+IF($J49="",0,$J49),""))</f>
        <v/>
      </c>
      <c r="Q49" s="64">
        <f>IF($P49="","",IFERROR($P49/(1-IF($K49="",'Parameter'!$B$7,$K49)),""))</f>
        <v/>
      </c>
      <c r="R49" s="53">
        <f>IF(OR($Q49="",$E49="",$G49=""),"",IFERROR($Q49/($E49*$G49),""))</f>
        <v/>
      </c>
      <c r="S49" s="33">
        <f>IF($A49="","",IF(OR($C49="",$D49="",NOT(ISNUMBER($B49)),COUNT($E49:$G49)&lt;3,IFERROR($E49&lt;=0,TRUE),IFERROR($F49&lt;=0,TRUE),IFERROR($G49&lt;=0,TRUE),IFERROR(IF($H49="",'Parameter'!$B$5,$H49)&lt;0,TRUE),IFERROR(IF($I49="",'Parameter'!$B$6,$I49)&lt;0,TRUE),IFERROR(IF($J49="",0,$J49)&lt;0,TRUE),IFERROR(IF($K49="",'Parameter'!$B$7,$K49)&lt;0,TRUE),IFERROR(IF($K49="",'Parameter'!$B$7,$K49)&gt;=1,TRUE)),"Eingaben prüfen",IF($R49="","Eingaben prüfen",IFERROR(IF($R49&gt;'Parameter'!$B$8,"Preis prüfen","im Rahmen"),"Eingaben prüfen"))))</f>
        <v/>
      </c>
    </row>
    <row r="50">
      <c r="A50" s="23" t="n"/>
      <c r="B50" s="57" t="n"/>
      <c r="C50" s="25" t="n"/>
      <c r="D50" s="25" t="n"/>
      <c r="E50" s="58" t="n"/>
      <c r="F50" s="59" t="n"/>
      <c r="G50" s="60" t="n"/>
      <c r="H50" s="61" t="n"/>
      <c r="I50" s="61" t="n"/>
      <c r="J50" s="61" t="n"/>
      <c r="K50" s="62" t="n"/>
      <c r="L50" s="23" t="n"/>
      <c r="M50" s="65">
        <f>IF($A50="","",IF(OR($E50="",$F50="",$G50=""),"",IFERROR($E50/$F50,"")))</f>
        <v/>
      </c>
      <c r="N50" s="65">
        <f>IF($M50="","",IFERROR($M50*$G50,""))</f>
        <v/>
      </c>
      <c r="O50" s="66">
        <f>IF($N50="","",IFERROR($N50*IF($H50="",'Parameter'!$B$5,$H50),""))</f>
        <v/>
      </c>
      <c r="P50" s="66">
        <f>IF($O50="","",IFERROR($O50+$G50*IF($I50="",'Parameter'!$B$6,$I50)+IF($J50="",0,$J50),""))</f>
        <v/>
      </c>
      <c r="Q50" s="66">
        <f>IF($P50="","",IFERROR($P50/(1-IF($K50="",'Parameter'!$B$7,$K50)),""))</f>
        <v/>
      </c>
      <c r="R50" s="56">
        <f>IF(OR($Q50="",$E50="",$G50=""),"",IFERROR($Q50/($E50*$G50),""))</f>
        <v/>
      </c>
      <c r="S50" s="36">
        <f>IF($A50="","",IF(OR($C50="",$D50="",NOT(ISNUMBER($B50)),COUNT($E50:$G50)&lt;3,IFERROR($E50&lt;=0,TRUE),IFERROR($F50&lt;=0,TRUE),IFERROR($G50&lt;=0,TRUE),IFERROR(IF($H50="",'Parameter'!$B$5,$H50)&lt;0,TRUE),IFERROR(IF($I50="",'Parameter'!$B$6,$I50)&lt;0,TRUE),IFERROR(IF($J50="",0,$J50)&lt;0,TRUE),IFERROR(IF($K50="",'Parameter'!$B$7,$K50)&lt;0,TRUE),IFERROR(IF($K50="",'Parameter'!$B$7,$K50)&gt;=1,TRUE)),"Eingaben prüfen",IF($R50="","Eingaben prüfen",IFERROR(IF($R50&gt;'Parameter'!$B$8,"Preis prüfen","im Rahmen"),"Eingaben prüfen"))))</f>
        <v/>
      </c>
    </row>
    <row r="51">
      <c r="A51" s="23" t="n"/>
      <c r="B51" s="57" t="n"/>
      <c r="C51" s="25" t="n"/>
      <c r="D51" s="25" t="n"/>
      <c r="E51" s="58" t="n"/>
      <c r="F51" s="59" t="n"/>
      <c r="G51" s="60" t="n"/>
      <c r="H51" s="61" t="n"/>
      <c r="I51" s="61" t="n"/>
      <c r="J51" s="61" t="n"/>
      <c r="K51" s="62" t="n"/>
      <c r="L51" s="23" t="n"/>
      <c r="M51" s="63">
        <f>IF($A51="","",IF(OR($E51="",$F51="",$G51=""),"",IFERROR($E51/$F51,"")))</f>
        <v/>
      </c>
      <c r="N51" s="63">
        <f>IF($M51="","",IFERROR($M51*$G51,""))</f>
        <v/>
      </c>
      <c r="O51" s="64">
        <f>IF($N51="","",IFERROR($N51*IF($H51="",'Parameter'!$B$5,$H51),""))</f>
        <v/>
      </c>
      <c r="P51" s="64">
        <f>IF($O51="","",IFERROR($O51+$G51*IF($I51="",'Parameter'!$B$6,$I51)+IF($J51="",0,$J51),""))</f>
        <v/>
      </c>
      <c r="Q51" s="64">
        <f>IF($P51="","",IFERROR($P51/(1-IF($K51="",'Parameter'!$B$7,$K51)),""))</f>
        <v/>
      </c>
      <c r="R51" s="53">
        <f>IF(OR($Q51="",$E51="",$G51=""),"",IFERROR($Q51/($E51*$G51),""))</f>
        <v/>
      </c>
      <c r="S51" s="33">
        <f>IF($A51="","",IF(OR($C51="",$D51="",NOT(ISNUMBER($B51)),COUNT($E51:$G51)&lt;3,IFERROR($E51&lt;=0,TRUE),IFERROR($F51&lt;=0,TRUE),IFERROR($G51&lt;=0,TRUE),IFERROR(IF($H51="",'Parameter'!$B$5,$H51)&lt;0,TRUE),IFERROR(IF($I51="",'Parameter'!$B$6,$I51)&lt;0,TRUE),IFERROR(IF($J51="",0,$J51)&lt;0,TRUE),IFERROR(IF($K51="",'Parameter'!$B$7,$K51)&lt;0,TRUE),IFERROR(IF($K51="",'Parameter'!$B$7,$K51)&gt;=1,TRUE)),"Eingaben prüfen",IF($R51="","Eingaben prüfen",IFERROR(IF($R51&gt;'Parameter'!$B$8,"Preis prüfen","im Rahmen"),"Eingaben prüfen"))))</f>
        <v/>
      </c>
    </row>
    <row r="52">
      <c r="A52" s="23" t="n"/>
      <c r="B52" s="57" t="n"/>
      <c r="C52" s="25" t="n"/>
      <c r="D52" s="25" t="n"/>
      <c r="E52" s="58" t="n"/>
      <c r="F52" s="59" t="n"/>
      <c r="G52" s="60" t="n"/>
      <c r="H52" s="61" t="n"/>
      <c r="I52" s="61" t="n"/>
      <c r="J52" s="61" t="n"/>
      <c r="K52" s="62" t="n"/>
      <c r="L52" s="23" t="n"/>
      <c r="M52" s="65">
        <f>IF($A52="","",IF(OR($E52="",$F52="",$G52=""),"",IFERROR($E52/$F52,"")))</f>
        <v/>
      </c>
      <c r="N52" s="65">
        <f>IF($M52="","",IFERROR($M52*$G52,""))</f>
        <v/>
      </c>
      <c r="O52" s="66">
        <f>IF($N52="","",IFERROR($N52*IF($H52="",'Parameter'!$B$5,$H52),""))</f>
        <v/>
      </c>
      <c r="P52" s="66">
        <f>IF($O52="","",IFERROR($O52+$G52*IF($I52="",'Parameter'!$B$6,$I52)+IF($J52="",0,$J52),""))</f>
        <v/>
      </c>
      <c r="Q52" s="66">
        <f>IF($P52="","",IFERROR($P52/(1-IF($K52="",'Parameter'!$B$7,$K52)),""))</f>
        <v/>
      </c>
      <c r="R52" s="56">
        <f>IF(OR($Q52="",$E52="",$G52=""),"",IFERROR($Q52/($E52*$G52),""))</f>
        <v/>
      </c>
      <c r="S52" s="36">
        <f>IF($A52="","",IF(OR($C52="",$D52="",NOT(ISNUMBER($B52)),COUNT($E52:$G52)&lt;3,IFERROR($E52&lt;=0,TRUE),IFERROR($F52&lt;=0,TRUE),IFERROR($G52&lt;=0,TRUE),IFERROR(IF($H52="",'Parameter'!$B$5,$H52)&lt;0,TRUE),IFERROR(IF($I52="",'Parameter'!$B$6,$I52)&lt;0,TRUE),IFERROR(IF($J52="",0,$J52)&lt;0,TRUE),IFERROR(IF($K52="",'Parameter'!$B$7,$K52)&lt;0,TRUE),IFERROR(IF($K52="",'Parameter'!$B$7,$K52)&gt;=1,TRUE)),"Eingaben prüfen",IF($R52="","Eingaben prüfen",IFERROR(IF($R52&gt;'Parameter'!$B$8,"Preis prüfen","im Rahmen"),"Eingaben prüfen"))))</f>
        <v/>
      </c>
    </row>
    <row r="53">
      <c r="A53" s="23" t="n"/>
      <c r="B53" s="57" t="n"/>
      <c r="C53" s="25" t="n"/>
      <c r="D53" s="25" t="n"/>
      <c r="E53" s="58" t="n"/>
      <c r="F53" s="59" t="n"/>
      <c r="G53" s="60" t="n"/>
      <c r="H53" s="61" t="n"/>
      <c r="I53" s="61" t="n"/>
      <c r="J53" s="61" t="n"/>
      <c r="K53" s="62" t="n"/>
      <c r="L53" s="23" t="n"/>
      <c r="M53" s="63">
        <f>IF($A53="","",IF(OR($E53="",$F53="",$G53=""),"",IFERROR($E53/$F53,"")))</f>
        <v/>
      </c>
      <c r="N53" s="63">
        <f>IF($M53="","",IFERROR($M53*$G53,""))</f>
        <v/>
      </c>
      <c r="O53" s="64">
        <f>IF($N53="","",IFERROR($N53*IF($H53="",'Parameter'!$B$5,$H53),""))</f>
        <v/>
      </c>
      <c r="P53" s="64">
        <f>IF($O53="","",IFERROR($O53+$G53*IF($I53="",'Parameter'!$B$6,$I53)+IF($J53="",0,$J53),""))</f>
        <v/>
      </c>
      <c r="Q53" s="64">
        <f>IF($P53="","",IFERROR($P53/(1-IF($K53="",'Parameter'!$B$7,$K53)),""))</f>
        <v/>
      </c>
      <c r="R53" s="53">
        <f>IF(OR($Q53="",$E53="",$G53=""),"",IFERROR($Q53/($E53*$G53),""))</f>
        <v/>
      </c>
      <c r="S53" s="33">
        <f>IF($A53="","",IF(OR($C53="",$D53="",NOT(ISNUMBER($B53)),COUNT($E53:$G53)&lt;3,IFERROR($E53&lt;=0,TRUE),IFERROR($F53&lt;=0,TRUE),IFERROR($G53&lt;=0,TRUE),IFERROR(IF($H53="",'Parameter'!$B$5,$H53)&lt;0,TRUE),IFERROR(IF($I53="",'Parameter'!$B$6,$I53)&lt;0,TRUE),IFERROR(IF($J53="",0,$J53)&lt;0,TRUE),IFERROR(IF($K53="",'Parameter'!$B$7,$K53)&lt;0,TRUE),IFERROR(IF($K53="",'Parameter'!$B$7,$K53)&gt;=1,TRUE)),"Eingaben prüfen",IF($R53="","Eingaben prüfen",IFERROR(IF($R53&gt;'Parameter'!$B$8,"Preis prüfen","im Rahmen"),"Eingaben prüfen"))))</f>
        <v/>
      </c>
    </row>
    <row r="54">
      <c r="A54" s="23" t="n"/>
      <c r="B54" s="57" t="n"/>
      <c r="C54" s="25" t="n"/>
      <c r="D54" s="25" t="n"/>
      <c r="E54" s="58" t="n"/>
      <c r="F54" s="59" t="n"/>
      <c r="G54" s="60" t="n"/>
      <c r="H54" s="61" t="n"/>
      <c r="I54" s="61" t="n"/>
      <c r="J54" s="61" t="n"/>
      <c r="K54" s="62" t="n"/>
      <c r="L54" s="23" t="n"/>
      <c r="M54" s="65">
        <f>IF($A54="","",IF(OR($E54="",$F54="",$G54=""),"",IFERROR($E54/$F54,"")))</f>
        <v/>
      </c>
      <c r="N54" s="65">
        <f>IF($M54="","",IFERROR($M54*$G54,""))</f>
        <v/>
      </c>
      <c r="O54" s="66">
        <f>IF($N54="","",IFERROR($N54*IF($H54="",'Parameter'!$B$5,$H54),""))</f>
        <v/>
      </c>
      <c r="P54" s="66">
        <f>IF($O54="","",IFERROR($O54+$G54*IF($I54="",'Parameter'!$B$6,$I54)+IF($J54="",0,$J54),""))</f>
        <v/>
      </c>
      <c r="Q54" s="66">
        <f>IF($P54="","",IFERROR($P54/(1-IF($K54="",'Parameter'!$B$7,$K54)),""))</f>
        <v/>
      </c>
      <c r="R54" s="56">
        <f>IF(OR($Q54="",$E54="",$G54=""),"",IFERROR($Q54/($E54*$G54),""))</f>
        <v/>
      </c>
      <c r="S54" s="36">
        <f>IF($A54="","",IF(OR($C54="",$D54="",NOT(ISNUMBER($B54)),COUNT($E54:$G54)&lt;3,IFERROR($E54&lt;=0,TRUE),IFERROR($F54&lt;=0,TRUE),IFERROR($G54&lt;=0,TRUE),IFERROR(IF($H54="",'Parameter'!$B$5,$H54)&lt;0,TRUE),IFERROR(IF($I54="",'Parameter'!$B$6,$I54)&lt;0,TRUE),IFERROR(IF($J54="",0,$J54)&lt;0,TRUE),IFERROR(IF($K54="",'Parameter'!$B$7,$K54)&lt;0,TRUE),IFERROR(IF($K54="",'Parameter'!$B$7,$K54)&gt;=1,TRUE)),"Eingaben prüfen",IF($R54="","Eingaben prüfen",IFERROR(IF($R54&gt;'Parameter'!$B$8,"Preis prüfen","im Rahmen"),"Eingaben prüfen"))))</f>
        <v/>
      </c>
    </row>
    <row r="55">
      <c r="A55" s="23" t="n"/>
      <c r="B55" s="57" t="n"/>
      <c r="C55" s="25" t="n"/>
      <c r="D55" s="25" t="n"/>
      <c r="E55" s="58" t="n"/>
      <c r="F55" s="59" t="n"/>
      <c r="G55" s="60" t="n"/>
      <c r="H55" s="61" t="n"/>
      <c r="I55" s="61" t="n"/>
      <c r="J55" s="61" t="n"/>
      <c r="K55" s="62" t="n"/>
      <c r="L55" s="23" t="n"/>
      <c r="M55" s="63">
        <f>IF($A55="","",IF(OR($E55="",$F55="",$G55=""),"",IFERROR($E55/$F55,"")))</f>
        <v/>
      </c>
      <c r="N55" s="63">
        <f>IF($M55="","",IFERROR($M55*$G55,""))</f>
        <v/>
      </c>
      <c r="O55" s="64">
        <f>IF($N55="","",IFERROR($N55*IF($H55="",'Parameter'!$B$5,$H55),""))</f>
        <v/>
      </c>
      <c r="P55" s="64">
        <f>IF($O55="","",IFERROR($O55+$G55*IF($I55="",'Parameter'!$B$6,$I55)+IF($J55="",0,$J55),""))</f>
        <v/>
      </c>
      <c r="Q55" s="64">
        <f>IF($P55="","",IFERROR($P55/(1-IF($K55="",'Parameter'!$B$7,$K55)),""))</f>
        <v/>
      </c>
      <c r="R55" s="53">
        <f>IF(OR($Q55="",$E55="",$G55=""),"",IFERROR($Q55/($E55*$G55),""))</f>
        <v/>
      </c>
      <c r="S55" s="33">
        <f>IF($A55="","",IF(OR($C55="",$D55="",NOT(ISNUMBER($B55)),COUNT($E55:$G55)&lt;3,IFERROR($E55&lt;=0,TRUE),IFERROR($F55&lt;=0,TRUE),IFERROR($G55&lt;=0,TRUE),IFERROR(IF($H55="",'Parameter'!$B$5,$H55)&lt;0,TRUE),IFERROR(IF($I55="",'Parameter'!$B$6,$I55)&lt;0,TRUE),IFERROR(IF($J55="",0,$J55)&lt;0,TRUE),IFERROR(IF($K55="",'Parameter'!$B$7,$K55)&lt;0,TRUE),IFERROR(IF($K55="",'Parameter'!$B$7,$K55)&gt;=1,TRUE)),"Eingaben prüfen",IF($R55="","Eingaben prüfen",IFERROR(IF($R55&gt;'Parameter'!$B$8,"Preis prüfen","im Rahmen"),"Eingaben prüfen"))))</f>
        <v/>
      </c>
    </row>
    <row r="56">
      <c r="A56" s="23" t="n"/>
      <c r="B56" s="57" t="n"/>
      <c r="C56" s="25" t="n"/>
      <c r="D56" s="25" t="n"/>
      <c r="E56" s="58" t="n"/>
      <c r="F56" s="59" t="n"/>
      <c r="G56" s="60" t="n"/>
      <c r="H56" s="61" t="n"/>
      <c r="I56" s="61" t="n"/>
      <c r="J56" s="61" t="n"/>
      <c r="K56" s="62" t="n"/>
      <c r="L56" s="23" t="n"/>
      <c r="M56" s="65">
        <f>IF($A56="","",IF(OR($E56="",$F56="",$G56=""),"",IFERROR($E56/$F56,"")))</f>
        <v/>
      </c>
      <c r="N56" s="65">
        <f>IF($M56="","",IFERROR($M56*$G56,""))</f>
        <v/>
      </c>
      <c r="O56" s="66">
        <f>IF($N56="","",IFERROR($N56*IF($H56="",'Parameter'!$B$5,$H56),""))</f>
        <v/>
      </c>
      <c r="P56" s="66">
        <f>IF($O56="","",IFERROR($O56+$G56*IF($I56="",'Parameter'!$B$6,$I56)+IF($J56="",0,$J56),""))</f>
        <v/>
      </c>
      <c r="Q56" s="66">
        <f>IF($P56="","",IFERROR($P56/(1-IF($K56="",'Parameter'!$B$7,$K56)),""))</f>
        <v/>
      </c>
      <c r="R56" s="56">
        <f>IF(OR($Q56="",$E56="",$G56=""),"",IFERROR($Q56/($E56*$G56),""))</f>
        <v/>
      </c>
      <c r="S56" s="36">
        <f>IF($A56="","",IF(OR($C56="",$D56="",NOT(ISNUMBER($B56)),COUNT($E56:$G56)&lt;3,IFERROR($E56&lt;=0,TRUE),IFERROR($F56&lt;=0,TRUE),IFERROR($G56&lt;=0,TRUE),IFERROR(IF($H56="",'Parameter'!$B$5,$H56)&lt;0,TRUE),IFERROR(IF($I56="",'Parameter'!$B$6,$I56)&lt;0,TRUE),IFERROR(IF($J56="",0,$J56)&lt;0,TRUE),IFERROR(IF($K56="",'Parameter'!$B$7,$K56)&lt;0,TRUE),IFERROR(IF($K56="",'Parameter'!$B$7,$K56)&gt;=1,TRUE)),"Eingaben prüfen",IF($R56="","Eingaben prüfen",IFERROR(IF($R56&gt;'Parameter'!$B$8,"Preis prüfen","im Rahmen"),"Eingaben prüfen"))))</f>
        <v/>
      </c>
    </row>
    <row r="57">
      <c r="A57" s="23" t="n"/>
      <c r="B57" s="57" t="n"/>
      <c r="C57" s="25" t="n"/>
      <c r="D57" s="25" t="n"/>
      <c r="E57" s="58" t="n"/>
      <c r="F57" s="59" t="n"/>
      <c r="G57" s="60" t="n"/>
      <c r="H57" s="61" t="n"/>
      <c r="I57" s="61" t="n"/>
      <c r="J57" s="61" t="n"/>
      <c r="K57" s="62" t="n"/>
      <c r="L57" s="23" t="n"/>
      <c r="M57" s="63">
        <f>IF($A57="","",IF(OR($E57="",$F57="",$G57=""),"",IFERROR($E57/$F57,"")))</f>
        <v/>
      </c>
      <c r="N57" s="63">
        <f>IF($M57="","",IFERROR($M57*$G57,""))</f>
        <v/>
      </c>
      <c r="O57" s="64">
        <f>IF($N57="","",IFERROR($N57*IF($H57="",'Parameter'!$B$5,$H57),""))</f>
        <v/>
      </c>
      <c r="P57" s="64">
        <f>IF($O57="","",IFERROR($O57+$G57*IF($I57="",'Parameter'!$B$6,$I57)+IF($J57="",0,$J57),""))</f>
        <v/>
      </c>
      <c r="Q57" s="64">
        <f>IF($P57="","",IFERROR($P57/(1-IF($K57="",'Parameter'!$B$7,$K57)),""))</f>
        <v/>
      </c>
      <c r="R57" s="53">
        <f>IF(OR($Q57="",$E57="",$G57=""),"",IFERROR($Q57/($E57*$G57),""))</f>
        <v/>
      </c>
      <c r="S57" s="33">
        <f>IF($A57="","",IF(OR($C57="",$D57="",NOT(ISNUMBER($B57)),COUNT($E57:$G57)&lt;3,IFERROR($E57&lt;=0,TRUE),IFERROR($F57&lt;=0,TRUE),IFERROR($G57&lt;=0,TRUE),IFERROR(IF($H57="",'Parameter'!$B$5,$H57)&lt;0,TRUE),IFERROR(IF($I57="",'Parameter'!$B$6,$I57)&lt;0,TRUE),IFERROR(IF($J57="",0,$J57)&lt;0,TRUE),IFERROR(IF($K57="",'Parameter'!$B$7,$K57)&lt;0,TRUE),IFERROR(IF($K57="",'Parameter'!$B$7,$K57)&gt;=1,TRUE)),"Eingaben prüfen",IF($R57="","Eingaben prüfen",IFERROR(IF($R57&gt;'Parameter'!$B$8,"Preis prüfen","im Rahmen"),"Eingaben prüfen"))))</f>
        <v/>
      </c>
    </row>
    <row r="58">
      <c r="A58" s="23" t="n"/>
      <c r="B58" s="57" t="n"/>
      <c r="C58" s="25" t="n"/>
      <c r="D58" s="25" t="n"/>
      <c r="E58" s="58" t="n"/>
      <c r="F58" s="59" t="n"/>
      <c r="G58" s="60" t="n"/>
      <c r="H58" s="61" t="n"/>
      <c r="I58" s="61" t="n"/>
      <c r="J58" s="61" t="n"/>
      <c r="K58" s="62" t="n"/>
      <c r="L58" s="23" t="n"/>
      <c r="M58" s="65">
        <f>IF($A58="","",IF(OR($E58="",$F58="",$G58=""),"",IFERROR($E58/$F58,"")))</f>
        <v/>
      </c>
      <c r="N58" s="65">
        <f>IF($M58="","",IFERROR($M58*$G58,""))</f>
        <v/>
      </c>
      <c r="O58" s="66">
        <f>IF($N58="","",IFERROR($N58*IF($H58="",'Parameter'!$B$5,$H58),""))</f>
        <v/>
      </c>
      <c r="P58" s="66">
        <f>IF($O58="","",IFERROR($O58+$G58*IF($I58="",'Parameter'!$B$6,$I58)+IF($J58="",0,$J58),""))</f>
        <v/>
      </c>
      <c r="Q58" s="66">
        <f>IF($P58="","",IFERROR($P58/(1-IF($K58="",'Parameter'!$B$7,$K58)),""))</f>
        <v/>
      </c>
      <c r="R58" s="56">
        <f>IF(OR($Q58="",$E58="",$G58=""),"",IFERROR($Q58/($E58*$G58),""))</f>
        <v/>
      </c>
      <c r="S58" s="36">
        <f>IF($A58="","",IF(OR($C58="",$D58="",NOT(ISNUMBER($B58)),COUNT($E58:$G58)&lt;3,IFERROR($E58&lt;=0,TRUE),IFERROR($F58&lt;=0,TRUE),IFERROR($G58&lt;=0,TRUE),IFERROR(IF($H58="",'Parameter'!$B$5,$H58)&lt;0,TRUE),IFERROR(IF($I58="",'Parameter'!$B$6,$I58)&lt;0,TRUE),IFERROR(IF($J58="",0,$J58)&lt;0,TRUE),IFERROR(IF($K58="",'Parameter'!$B$7,$K58)&lt;0,TRUE),IFERROR(IF($K58="",'Parameter'!$B$7,$K58)&gt;=1,TRUE)),"Eingaben prüfen",IF($R58="","Eingaben prüfen",IFERROR(IF($R58&gt;'Parameter'!$B$8,"Preis prüfen","im Rahmen"),"Eingaben prüfen"))))</f>
        <v/>
      </c>
    </row>
    <row r="59">
      <c r="A59" s="23" t="n"/>
      <c r="B59" s="57" t="n"/>
      <c r="C59" s="25" t="n"/>
      <c r="D59" s="25" t="n"/>
      <c r="E59" s="58" t="n"/>
      <c r="F59" s="59" t="n"/>
      <c r="G59" s="60" t="n"/>
      <c r="H59" s="61" t="n"/>
      <c r="I59" s="61" t="n"/>
      <c r="J59" s="61" t="n"/>
      <c r="K59" s="62" t="n"/>
      <c r="L59" s="23" t="n"/>
      <c r="M59" s="63">
        <f>IF($A59="","",IF(OR($E59="",$F59="",$G59=""),"",IFERROR($E59/$F59,"")))</f>
        <v/>
      </c>
      <c r="N59" s="63">
        <f>IF($M59="","",IFERROR($M59*$G59,""))</f>
        <v/>
      </c>
      <c r="O59" s="64">
        <f>IF($N59="","",IFERROR($N59*IF($H59="",'Parameter'!$B$5,$H59),""))</f>
        <v/>
      </c>
      <c r="P59" s="64">
        <f>IF($O59="","",IFERROR($O59+$G59*IF($I59="",'Parameter'!$B$6,$I59)+IF($J59="",0,$J59),""))</f>
        <v/>
      </c>
      <c r="Q59" s="64">
        <f>IF($P59="","",IFERROR($P59/(1-IF($K59="",'Parameter'!$B$7,$K59)),""))</f>
        <v/>
      </c>
      <c r="R59" s="53">
        <f>IF(OR($Q59="",$E59="",$G59=""),"",IFERROR($Q59/($E59*$G59),""))</f>
        <v/>
      </c>
      <c r="S59" s="33">
        <f>IF($A59="","",IF(OR($C59="",$D59="",NOT(ISNUMBER($B59)),COUNT($E59:$G59)&lt;3,IFERROR($E59&lt;=0,TRUE),IFERROR($F59&lt;=0,TRUE),IFERROR($G59&lt;=0,TRUE),IFERROR(IF($H59="",'Parameter'!$B$5,$H59)&lt;0,TRUE),IFERROR(IF($I59="",'Parameter'!$B$6,$I59)&lt;0,TRUE),IFERROR(IF($J59="",0,$J59)&lt;0,TRUE),IFERROR(IF($K59="",'Parameter'!$B$7,$K59)&lt;0,TRUE),IFERROR(IF($K59="",'Parameter'!$B$7,$K59)&gt;=1,TRUE)),"Eingaben prüfen",IF($R59="","Eingaben prüfen",IFERROR(IF($R59&gt;'Parameter'!$B$8,"Preis prüfen","im Rahmen"),"Eingaben prüfen"))))</f>
        <v/>
      </c>
    </row>
    <row r="60">
      <c r="A60" s="23" t="n"/>
      <c r="B60" s="57" t="n"/>
      <c r="C60" s="25" t="n"/>
      <c r="D60" s="25" t="n"/>
      <c r="E60" s="58" t="n"/>
      <c r="F60" s="59" t="n"/>
      <c r="G60" s="60" t="n"/>
      <c r="H60" s="61" t="n"/>
      <c r="I60" s="61" t="n"/>
      <c r="J60" s="61" t="n"/>
      <c r="K60" s="62" t="n"/>
      <c r="L60" s="23" t="n"/>
      <c r="M60" s="65">
        <f>IF($A60="","",IF(OR($E60="",$F60="",$G60=""),"",IFERROR($E60/$F60,"")))</f>
        <v/>
      </c>
      <c r="N60" s="65">
        <f>IF($M60="","",IFERROR($M60*$G60,""))</f>
        <v/>
      </c>
      <c r="O60" s="66">
        <f>IF($N60="","",IFERROR($N60*IF($H60="",'Parameter'!$B$5,$H60),""))</f>
        <v/>
      </c>
      <c r="P60" s="66">
        <f>IF($O60="","",IFERROR($O60+$G60*IF($I60="",'Parameter'!$B$6,$I60)+IF($J60="",0,$J60),""))</f>
        <v/>
      </c>
      <c r="Q60" s="66">
        <f>IF($P60="","",IFERROR($P60/(1-IF($K60="",'Parameter'!$B$7,$K60)),""))</f>
        <v/>
      </c>
      <c r="R60" s="56">
        <f>IF(OR($Q60="",$E60="",$G60=""),"",IFERROR($Q60/($E60*$G60),""))</f>
        <v/>
      </c>
      <c r="S60" s="36">
        <f>IF($A60="","",IF(OR($C60="",$D60="",NOT(ISNUMBER($B60)),COUNT($E60:$G60)&lt;3,IFERROR($E60&lt;=0,TRUE),IFERROR($F60&lt;=0,TRUE),IFERROR($G60&lt;=0,TRUE),IFERROR(IF($H60="",'Parameter'!$B$5,$H60)&lt;0,TRUE),IFERROR(IF($I60="",'Parameter'!$B$6,$I60)&lt;0,TRUE),IFERROR(IF($J60="",0,$J60)&lt;0,TRUE),IFERROR(IF($K60="",'Parameter'!$B$7,$K60)&lt;0,TRUE),IFERROR(IF($K60="",'Parameter'!$B$7,$K60)&gt;=1,TRUE)),"Eingaben prüfen",IF($R60="","Eingaben prüfen",IFERROR(IF($R60&gt;'Parameter'!$B$8,"Preis prüfen","im Rahmen"),"Eingaben prüfen"))))</f>
        <v/>
      </c>
    </row>
    <row r="61">
      <c r="A61" s="23" t="n"/>
      <c r="B61" s="57" t="n"/>
      <c r="C61" s="25" t="n"/>
      <c r="D61" s="25" t="n"/>
      <c r="E61" s="58" t="n"/>
      <c r="F61" s="59" t="n"/>
      <c r="G61" s="60" t="n"/>
      <c r="H61" s="61" t="n"/>
      <c r="I61" s="61" t="n"/>
      <c r="J61" s="61" t="n"/>
      <c r="K61" s="62" t="n"/>
      <c r="L61" s="23" t="n"/>
      <c r="M61" s="63">
        <f>IF($A61="","",IF(OR($E61="",$F61="",$G61=""),"",IFERROR($E61/$F61,"")))</f>
        <v/>
      </c>
      <c r="N61" s="63">
        <f>IF($M61="","",IFERROR($M61*$G61,""))</f>
        <v/>
      </c>
      <c r="O61" s="64">
        <f>IF($N61="","",IFERROR($N61*IF($H61="",'Parameter'!$B$5,$H61),""))</f>
        <v/>
      </c>
      <c r="P61" s="64">
        <f>IF($O61="","",IFERROR($O61+$G61*IF($I61="",'Parameter'!$B$6,$I61)+IF($J61="",0,$J61),""))</f>
        <v/>
      </c>
      <c r="Q61" s="64">
        <f>IF($P61="","",IFERROR($P61/(1-IF($K61="",'Parameter'!$B$7,$K61)),""))</f>
        <v/>
      </c>
      <c r="R61" s="53">
        <f>IF(OR($Q61="",$E61="",$G61=""),"",IFERROR($Q61/($E61*$G61),""))</f>
        <v/>
      </c>
      <c r="S61" s="33">
        <f>IF($A61="","",IF(OR($C61="",$D61="",NOT(ISNUMBER($B61)),COUNT($E61:$G61)&lt;3,IFERROR($E61&lt;=0,TRUE),IFERROR($F61&lt;=0,TRUE),IFERROR($G61&lt;=0,TRUE),IFERROR(IF($H61="",'Parameter'!$B$5,$H61)&lt;0,TRUE),IFERROR(IF($I61="",'Parameter'!$B$6,$I61)&lt;0,TRUE),IFERROR(IF($J61="",0,$J61)&lt;0,TRUE),IFERROR(IF($K61="",'Parameter'!$B$7,$K61)&lt;0,TRUE),IFERROR(IF($K61="",'Parameter'!$B$7,$K61)&gt;=1,TRUE)),"Eingaben prüfen",IF($R61="","Eingaben prüfen",IFERROR(IF($R61&gt;'Parameter'!$B$8,"Preis prüfen","im Rahmen"),"Eingaben prüfen"))))</f>
        <v/>
      </c>
    </row>
    <row r="62">
      <c r="A62" s="23" t="n"/>
      <c r="B62" s="57" t="n"/>
      <c r="C62" s="25" t="n"/>
      <c r="D62" s="25" t="n"/>
      <c r="E62" s="58" t="n"/>
      <c r="F62" s="59" t="n"/>
      <c r="G62" s="60" t="n"/>
      <c r="H62" s="61" t="n"/>
      <c r="I62" s="61" t="n"/>
      <c r="J62" s="61" t="n"/>
      <c r="K62" s="62" t="n"/>
      <c r="L62" s="23" t="n"/>
      <c r="M62" s="65">
        <f>IF($A62="","",IF(OR($E62="",$F62="",$G62=""),"",IFERROR($E62/$F62,"")))</f>
        <v/>
      </c>
      <c r="N62" s="65">
        <f>IF($M62="","",IFERROR($M62*$G62,""))</f>
        <v/>
      </c>
      <c r="O62" s="66">
        <f>IF($N62="","",IFERROR($N62*IF($H62="",'Parameter'!$B$5,$H62),""))</f>
        <v/>
      </c>
      <c r="P62" s="66">
        <f>IF($O62="","",IFERROR($O62+$G62*IF($I62="",'Parameter'!$B$6,$I62)+IF($J62="",0,$J62),""))</f>
        <v/>
      </c>
      <c r="Q62" s="66">
        <f>IF($P62="","",IFERROR($P62/(1-IF($K62="",'Parameter'!$B$7,$K62)),""))</f>
        <v/>
      </c>
      <c r="R62" s="56">
        <f>IF(OR($Q62="",$E62="",$G62=""),"",IFERROR($Q62/($E62*$G62),""))</f>
        <v/>
      </c>
      <c r="S62" s="36">
        <f>IF($A62="","",IF(OR($C62="",$D62="",NOT(ISNUMBER($B62)),COUNT($E62:$G62)&lt;3,IFERROR($E62&lt;=0,TRUE),IFERROR($F62&lt;=0,TRUE),IFERROR($G62&lt;=0,TRUE),IFERROR(IF($H62="",'Parameter'!$B$5,$H62)&lt;0,TRUE),IFERROR(IF($I62="",'Parameter'!$B$6,$I62)&lt;0,TRUE),IFERROR(IF($J62="",0,$J62)&lt;0,TRUE),IFERROR(IF($K62="",'Parameter'!$B$7,$K62)&lt;0,TRUE),IFERROR(IF($K62="",'Parameter'!$B$7,$K62)&gt;=1,TRUE)),"Eingaben prüfen",IF($R62="","Eingaben prüfen",IFERROR(IF($R62&gt;'Parameter'!$B$8,"Preis prüfen","im Rahmen"),"Eingaben prüfen"))))</f>
        <v/>
      </c>
    </row>
    <row r="63">
      <c r="A63" s="23" t="n"/>
      <c r="B63" s="57" t="n"/>
      <c r="C63" s="25" t="n"/>
      <c r="D63" s="25" t="n"/>
      <c r="E63" s="58" t="n"/>
      <c r="F63" s="59" t="n"/>
      <c r="G63" s="60" t="n"/>
      <c r="H63" s="61" t="n"/>
      <c r="I63" s="61" t="n"/>
      <c r="J63" s="61" t="n"/>
      <c r="K63" s="62" t="n"/>
      <c r="L63" s="23" t="n"/>
      <c r="M63" s="63">
        <f>IF($A63="","",IF(OR($E63="",$F63="",$G63=""),"",IFERROR($E63/$F63,"")))</f>
        <v/>
      </c>
      <c r="N63" s="63">
        <f>IF($M63="","",IFERROR($M63*$G63,""))</f>
        <v/>
      </c>
      <c r="O63" s="64">
        <f>IF($N63="","",IFERROR($N63*IF($H63="",'Parameter'!$B$5,$H63),""))</f>
        <v/>
      </c>
      <c r="P63" s="64">
        <f>IF($O63="","",IFERROR($O63+$G63*IF($I63="",'Parameter'!$B$6,$I63)+IF($J63="",0,$J63),""))</f>
        <v/>
      </c>
      <c r="Q63" s="64">
        <f>IF($P63="","",IFERROR($P63/(1-IF($K63="",'Parameter'!$B$7,$K63)),""))</f>
        <v/>
      </c>
      <c r="R63" s="53">
        <f>IF(OR($Q63="",$E63="",$G63=""),"",IFERROR($Q63/($E63*$G63),""))</f>
        <v/>
      </c>
      <c r="S63" s="33">
        <f>IF($A63="","",IF(OR($C63="",$D63="",NOT(ISNUMBER($B63)),COUNT($E63:$G63)&lt;3,IFERROR($E63&lt;=0,TRUE),IFERROR($F63&lt;=0,TRUE),IFERROR($G63&lt;=0,TRUE),IFERROR(IF($H63="",'Parameter'!$B$5,$H63)&lt;0,TRUE),IFERROR(IF($I63="",'Parameter'!$B$6,$I63)&lt;0,TRUE),IFERROR(IF($J63="",0,$J63)&lt;0,TRUE),IFERROR(IF($K63="",'Parameter'!$B$7,$K63)&lt;0,TRUE),IFERROR(IF($K63="",'Parameter'!$B$7,$K63)&gt;=1,TRUE)),"Eingaben prüfen",IF($R63="","Eingaben prüfen",IFERROR(IF($R63&gt;'Parameter'!$B$8,"Preis prüfen","im Rahmen"),"Eingaben prüfen"))))</f>
        <v/>
      </c>
    </row>
    <row r="64">
      <c r="A64" s="23" t="n"/>
      <c r="B64" s="57" t="n"/>
      <c r="C64" s="25" t="n"/>
      <c r="D64" s="25" t="n"/>
      <c r="E64" s="58" t="n"/>
      <c r="F64" s="59" t="n"/>
      <c r="G64" s="60" t="n"/>
      <c r="H64" s="61" t="n"/>
      <c r="I64" s="61" t="n"/>
      <c r="J64" s="61" t="n"/>
      <c r="K64" s="62" t="n"/>
      <c r="L64" s="23" t="n"/>
      <c r="M64" s="65">
        <f>IF($A64="","",IF(OR($E64="",$F64="",$G64=""),"",IFERROR($E64/$F64,"")))</f>
        <v/>
      </c>
      <c r="N64" s="65">
        <f>IF($M64="","",IFERROR($M64*$G64,""))</f>
        <v/>
      </c>
      <c r="O64" s="66">
        <f>IF($N64="","",IFERROR($N64*IF($H64="",'Parameter'!$B$5,$H64),""))</f>
        <v/>
      </c>
      <c r="P64" s="66">
        <f>IF($O64="","",IFERROR($O64+$G64*IF($I64="",'Parameter'!$B$6,$I64)+IF($J64="",0,$J64),""))</f>
        <v/>
      </c>
      <c r="Q64" s="66">
        <f>IF($P64="","",IFERROR($P64/(1-IF($K64="",'Parameter'!$B$7,$K64)),""))</f>
        <v/>
      </c>
      <c r="R64" s="56">
        <f>IF(OR($Q64="",$E64="",$G64=""),"",IFERROR($Q64/($E64*$G64),""))</f>
        <v/>
      </c>
      <c r="S64" s="36">
        <f>IF($A64="","",IF(OR($C64="",$D64="",NOT(ISNUMBER($B64)),COUNT($E64:$G64)&lt;3,IFERROR($E64&lt;=0,TRUE),IFERROR($F64&lt;=0,TRUE),IFERROR($G64&lt;=0,TRUE),IFERROR(IF($H64="",'Parameter'!$B$5,$H64)&lt;0,TRUE),IFERROR(IF($I64="",'Parameter'!$B$6,$I64)&lt;0,TRUE),IFERROR(IF($J64="",0,$J64)&lt;0,TRUE),IFERROR(IF($K64="",'Parameter'!$B$7,$K64)&lt;0,TRUE),IFERROR(IF($K64="",'Parameter'!$B$7,$K64)&gt;=1,TRUE)),"Eingaben prüfen",IF($R64="","Eingaben prüfen",IFERROR(IF($R64&gt;'Parameter'!$B$8,"Preis prüfen","im Rahmen"),"Eingaben prüfen"))))</f>
        <v/>
      </c>
    </row>
    <row r="65">
      <c r="A65" s="23" t="n"/>
      <c r="B65" s="57" t="n"/>
      <c r="C65" s="25" t="n"/>
      <c r="D65" s="25" t="n"/>
      <c r="E65" s="58" t="n"/>
      <c r="F65" s="59" t="n"/>
      <c r="G65" s="60" t="n"/>
      <c r="H65" s="61" t="n"/>
      <c r="I65" s="61" t="n"/>
      <c r="J65" s="61" t="n"/>
      <c r="K65" s="62" t="n"/>
      <c r="L65" s="23" t="n"/>
      <c r="M65" s="63">
        <f>IF($A65="","",IF(OR($E65="",$F65="",$G65=""),"",IFERROR($E65/$F65,"")))</f>
        <v/>
      </c>
      <c r="N65" s="63">
        <f>IF($M65="","",IFERROR($M65*$G65,""))</f>
        <v/>
      </c>
      <c r="O65" s="64">
        <f>IF($N65="","",IFERROR($N65*IF($H65="",'Parameter'!$B$5,$H65),""))</f>
        <v/>
      </c>
      <c r="P65" s="64">
        <f>IF($O65="","",IFERROR($O65+$G65*IF($I65="",'Parameter'!$B$6,$I65)+IF($J65="",0,$J65),""))</f>
        <v/>
      </c>
      <c r="Q65" s="64">
        <f>IF($P65="","",IFERROR($P65/(1-IF($K65="",'Parameter'!$B$7,$K65)),""))</f>
        <v/>
      </c>
      <c r="R65" s="53">
        <f>IF(OR($Q65="",$E65="",$G65=""),"",IFERROR($Q65/($E65*$G65),""))</f>
        <v/>
      </c>
      <c r="S65" s="33">
        <f>IF($A65="","",IF(OR($C65="",$D65="",NOT(ISNUMBER($B65)),COUNT($E65:$G65)&lt;3,IFERROR($E65&lt;=0,TRUE),IFERROR($F65&lt;=0,TRUE),IFERROR($G65&lt;=0,TRUE),IFERROR(IF($H65="",'Parameter'!$B$5,$H65)&lt;0,TRUE),IFERROR(IF($I65="",'Parameter'!$B$6,$I65)&lt;0,TRUE),IFERROR(IF($J65="",0,$J65)&lt;0,TRUE),IFERROR(IF($K65="",'Parameter'!$B$7,$K65)&lt;0,TRUE),IFERROR(IF($K65="",'Parameter'!$B$7,$K65)&gt;=1,TRUE)),"Eingaben prüfen",IF($R65="","Eingaben prüfen",IFERROR(IF($R65&gt;'Parameter'!$B$8,"Preis prüfen","im Rahmen"),"Eingaben prüfen"))))</f>
        <v/>
      </c>
    </row>
    <row r="66">
      <c r="A66" s="23" t="n"/>
      <c r="B66" s="57" t="n"/>
      <c r="C66" s="25" t="n"/>
      <c r="D66" s="25" t="n"/>
      <c r="E66" s="58" t="n"/>
      <c r="F66" s="59" t="n"/>
      <c r="G66" s="60" t="n"/>
      <c r="H66" s="61" t="n"/>
      <c r="I66" s="61" t="n"/>
      <c r="J66" s="61" t="n"/>
      <c r="K66" s="62" t="n"/>
      <c r="L66" s="23" t="n"/>
      <c r="M66" s="65">
        <f>IF($A66="","",IF(OR($E66="",$F66="",$G66=""),"",IFERROR($E66/$F66,"")))</f>
        <v/>
      </c>
      <c r="N66" s="65">
        <f>IF($M66="","",IFERROR($M66*$G66,""))</f>
        <v/>
      </c>
      <c r="O66" s="66">
        <f>IF($N66="","",IFERROR($N66*IF($H66="",'Parameter'!$B$5,$H66),""))</f>
        <v/>
      </c>
      <c r="P66" s="66">
        <f>IF($O66="","",IFERROR($O66+$G66*IF($I66="",'Parameter'!$B$6,$I66)+IF($J66="",0,$J66),""))</f>
        <v/>
      </c>
      <c r="Q66" s="66">
        <f>IF($P66="","",IFERROR($P66/(1-IF($K66="",'Parameter'!$B$7,$K66)),""))</f>
        <v/>
      </c>
      <c r="R66" s="56">
        <f>IF(OR($Q66="",$E66="",$G66=""),"",IFERROR($Q66/($E66*$G66),""))</f>
        <v/>
      </c>
      <c r="S66" s="36">
        <f>IF($A66="","",IF(OR($C66="",$D66="",NOT(ISNUMBER($B66)),COUNT($E66:$G66)&lt;3,IFERROR($E66&lt;=0,TRUE),IFERROR($F66&lt;=0,TRUE),IFERROR($G66&lt;=0,TRUE),IFERROR(IF($H66="",'Parameter'!$B$5,$H66)&lt;0,TRUE),IFERROR(IF($I66="",'Parameter'!$B$6,$I66)&lt;0,TRUE),IFERROR(IF($J66="",0,$J66)&lt;0,TRUE),IFERROR(IF($K66="",'Parameter'!$B$7,$K66)&lt;0,TRUE),IFERROR(IF($K66="",'Parameter'!$B$7,$K66)&gt;=1,TRUE)),"Eingaben prüfen",IF($R66="","Eingaben prüfen",IFERROR(IF($R66&gt;'Parameter'!$B$8,"Preis prüfen","im Rahmen"),"Eingaben prüfen"))))</f>
        <v/>
      </c>
    </row>
    <row r="67">
      <c r="A67" s="23" t="n"/>
      <c r="B67" s="57" t="n"/>
      <c r="C67" s="25" t="n"/>
      <c r="D67" s="25" t="n"/>
      <c r="E67" s="58" t="n"/>
      <c r="F67" s="59" t="n"/>
      <c r="G67" s="60" t="n"/>
      <c r="H67" s="61" t="n"/>
      <c r="I67" s="61" t="n"/>
      <c r="J67" s="61" t="n"/>
      <c r="K67" s="62" t="n"/>
      <c r="L67" s="23" t="n"/>
      <c r="M67" s="63">
        <f>IF($A67="","",IF(OR($E67="",$F67="",$G67=""),"",IFERROR($E67/$F67,"")))</f>
        <v/>
      </c>
      <c r="N67" s="63">
        <f>IF($M67="","",IFERROR($M67*$G67,""))</f>
        <v/>
      </c>
      <c r="O67" s="64">
        <f>IF($N67="","",IFERROR($N67*IF($H67="",'Parameter'!$B$5,$H67),""))</f>
        <v/>
      </c>
      <c r="P67" s="64">
        <f>IF($O67="","",IFERROR($O67+$G67*IF($I67="",'Parameter'!$B$6,$I67)+IF($J67="",0,$J67),""))</f>
        <v/>
      </c>
      <c r="Q67" s="64">
        <f>IF($P67="","",IFERROR($P67/(1-IF($K67="",'Parameter'!$B$7,$K67)),""))</f>
        <v/>
      </c>
      <c r="R67" s="53">
        <f>IF(OR($Q67="",$E67="",$G67=""),"",IFERROR($Q67/($E67*$G67),""))</f>
        <v/>
      </c>
      <c r="S67" s="33">
        <f>IF($A67="","",IF(OR($C67="",$D67="",NOT(ISNUMBER($B67)),COUNT($E67:$G67)&lt;3,IFERROR($E67&lt;=0,TRUE),IFERROR($F67&lt;=0,TRUE),IFERROR($G67&lt;=0,TRUE),IFERROR(IF($H67="",'Parameter'!$B$5,$H67)&lt;0,TRUE),IFERROR(IF($I67="",'Parameter'!$B$6,$I67)&lt;0,TRUE),IFERROR(IF($J67="",0,$J67)&lt;0,TRUE),IFERROR(IF($K67="",'Parameter'!$B$7,$K67)&lt;0,TRUE),IFERROR(IF($K67="",'Parameter'!$B$7,$K67)&gt;=1,TRUE)),"Eingaben prüfen",IF($R67="","Eingaben prüfen",IFERROR(IF($R67&gt;'Parameter'!$B$8,"Preis prüfen","im Rahmen"),"Eingaben prüfen"))))</f>
        <v/>
      </c>
    </row>
    <row r="68">
      <c r="A68" s="23" t="n"/>
      <c r="B68" s="57" t="n"/>
      <c r="C68" s="25" t="n"/>
      <c r="D68" s="25" t="n"/>
      <c r="E68" s="58" t="n"/>
      <c r="F68" s="59" t="n"/>
      <c r="G68" s="60" t="n"/>
      <c r="H68" s="61" t="n"/>
      <c r="I68" s="61" t="n"/>
      <c r="J68" s="61" t="n"/>
      <c r="K68" s="62" t="n"/>
      <c r="L68" s="23" t="n"/>
      <c r="M68" s="65">
        <f>IF($A68="","",IF(OR($E68="",$F68="",$G68=""),"",IFERROR($E68/$F68,"")))</f>
        <v/>
      </c>
      <c r="N68" s="65">
        <f>IF($M68="","",IFERROR($M68*$G68,""))</f>
        <v/>
      </c>
      <c r="O68" s="66">
        <f>IF($N68="","",IFERROR($N68*IF($H68="",'Parameter'!$B$5,$H68),""))</f>
        <v/>
      </c>
      <c r="P68" s="66">
        <f>IF($O68="","",IFERROR($O68+$G68*IF($I68="",'Parameter'!$B$6,$I68)+IF($J68="",0,$J68),""))</f>
        <v/>
      </c>
      <c r="Q68" s="66">
        <f>IF($P68="","",IFERROR($P68/(1-IF($K68="",'Parameter'!$B$7,$K68)),""))</f>
        <v/>
      </c>
      <c r="R68" s="56">
        <f>IF(OR($Q68="",$E68="",$G68=""),"",IFERROR($Q68/($E68*$G68),""))</f>
        <v/>
      </c>
      <c r="S68" s="36">
        <f>IF($A68="","",IF(OR($C68="",$D68="",NOT(ISNUMBER($B68)),COUNT($E68:$G68)&lt;3,IFERROR($E68&lt;=0,TRUE),IFERROR($F68&lt;=0,TRUE),IFERROR($G68&lt;=0,TRUE),IFERROR(IF($H68="",'Parameter'!$B$5,$H68)&lt;0,TRUE),IFERROR(IF($I68="",'Parameter'!$B$6,$I68)&lt;0,TRUE),IFERROR(IF($J68="",0,$J68)&lt;0,TRUE),IFERROR(IF($K68="",'Parameter'!$B$7,$K68)&lt;0,TRUE),IFERROR(IF($K68="",'Parameter'!$B$7,$K68)&gt;=1,TRUE)),"Eingaben prüfen",IF($R68="","Eingaben prüfen",IFERROR(IF($R68&gt;'Parameter'!$B$8,"Preis prüfen","im Rahmen"),"Eingaben prüfen"))))</f>
        <v/>
      </c>
    </row>
    <row r="69">
      <c r="A69" s="23" t="n"/>
      <c r="B69" s="57" t="n"/>
      <c r="C69" s="25" t="n"/>
      <c r="D69" s="25" t="n"/>
      <c r="E69" s="58" t="n"/>
      <c r="F69" s="59" t="n"/>
      <c r="G69" s="60" t="n"/>
      <c r="H69" s="61" t="n"/>
      <c r="I69" s="61" t="n"/>
      <c r="J69" s="61" t="n"/>
      <c r="K69" s="62" t="n"/>
      <c r="L69" s="23" t="n"/>
      <c r="M69" s="63">
        <f>IF($A69="","",IF(OR($E69="",$F69="",$G69=""),"",IFERROR($E69/$F69,"")))</f>
        <v/>
      </c>
      <c r="N69" s="63">
        <f>IF($M69="","",IFERROR($M69*$G69,""))</f>
        <v/>
      </c>
      <c r="O69" s="64">
        <f>IF($N69="","",IFERROR($N69*IF($H69="",'Parameter'!$B$5,$H69),""))</f>
        <v/>
      </c>
      <c r="P69" s="64">
        <f>IF($O69="","",IFERROR($O69+$G69*IF($I69="",'Parameter'!$B$6,$I69)+IF($J69="",0,$J69),""))</f>
        <v/>
      </c>
      <c r="Q69" s="64">
        <f>IF($P69="","",IFERROR($P69/(1-IF($K69="",'Parameter'!$B$7,$K69)),""))</f>
        <v/>
      </c>
      <c r="R69" s="53">
        <f>IF(OR($Q69="",$E69="",$G69=""),"",IFERROR($Q69/($E69*$G69),""))</f>
        <v/>
      </c>
      <c r="S69" s="33">
        <f>IF($A69="","",IF(OR($C69="",$D69="",NOT(ISNUMBER($B69)),COUNT($E69:$G69)&lt;3,IFERROR($E69&lt;=0,TRUE),IFERROR($F69&lt;=0,TRUE),IFERROR($G69&lt;=0,TRUE),IFERROR(IF($H69="",'Parameter'!$B$5,$H69)&lt;0,TRUE),IFERROR(IF($I69="",'Parameter'!$B$6,$I69)&lt;0,TRUE),IFERROR(IF($J69="",0,$J69)&lt;0,TRUE),IFERROR(IF($K69="",'Parameter'!$B$7,$K69)&lt;0,TRUE),IFERROR(IF($K69="",'Parameter'!$B$7,$K69)&gt;=1,TRUE)),"Eingaben prüfen",IF($R69="","Eingaben prüfen",IFERROR(IF($R69&gt;'Parameter'!$B$8,"Preis prüfen","im Rahmen"),"Eingaben prüfen"))))</f>
        <v/>
      </c>
    </row>
    <row r="70">
      <c r="A70" s="23" t="n"/>
      <c r="B70" s="57" t="n"/>
      <c r="C70" s="25" t="n"/>
      <c r="D70" s="25" t="n"/>
      <c r="E70" s="58" t="n"/>
      <c r="F70" s="59" t="n"/>
      <c r="G70" s="60" t="n"/>
      <c r="H70" s="61" t="n"/>
      <c r="I70" s="61" t="n"/>
      <c r="J70" s="61" t="n"/>
      <c r="K70" s="62" t="n"/>
      <c r="L70" s="23" t="n"/>
      <c r="M70" s="65">
        <f>IF($A70="","",IF(OR($E70="",$F70="",$G70=""),"",IFERROR($E70/$F70,"")))</f>
        <v/>
      </c>
      <c r="N70" s="65">
        <f>IF($M70="","",IFERROR($M70*$G70,""))</f>
        <v/>
      </c>
      <c r="O70" s="66">
        <f>IF($N70="","",IFERROR($N70*IF($H70="",'Parameter'!$B$5,$H70),""))</f>
        <v/>
      </c>
      <c r="P70" s="66">
        <f>IF($O70="","",IFERROR($O70+$G70*IF($I70="",'Parameter'!$B$6,$I70)+IF($J70="",0,$J70),""))</f>
        <v/>
      </c>
      <c r="Q70" s="66">
        <f>IF($P70="","",IFERROR($P70/(1-IF($K70="",'Parameter'!$B$7,$K70)),""))</f>
        <v/>
      </c>
      <c r="R70" s="56">
        <f>IF(OR($Q70="",$E70="",$G70=""),"",IFERROR($Q70/($E70*$G70),""))</f>
        <v/>
      </c>
      <c r="S70" s="36">
        <f>IF($A70="","",IF(OR($C70="",$D70="",NOT(ISNUMBER($B70)),COUNT($E70:$G70)&lt;3,IFERROR($E70&lt;=0,TRUE),IFERROR($F70&lt;=0,TRUE),IFERROR($G70&lt;=0,TRUE),IFERROR(IF($H70="",'Parameter'!$B$5,$H70)&lt;0,TRUE),IFERROR(IF($I70="",'Parameter'!$B$6,$I70)&lt;0,TRUE),IFERROR(IF($J70="",0,$J70)&lt;0,TRUE),IFERROR(IF($K70="",'Parameter'!$B$7,$K70)&lt;0,TRUE),IFERROR(IF($K70="",'Parameter'!$B$7,$K70)&gt;=1,TRUE)),"Eingaben prüfen",IF($R70="","Eingaben prüfen",IFERROR(IF($R70&gt;'Parameter'!$B$8,"Preis prüfen","im Rahmen"),"Eingaben prüfen"))))</f>
        <v/>
      </c>
    </row>
    <row r="71">
      <c r="A71" s="23" t="n"/>
      <c r="B71" s="57" t="n"/>
      <c r="C71" s="25" t="n"/>
      <c r="D71" s="25" t="n"/>
      <c r="E71" s="58" t="n"/>
      <c r="F71" s="59" t="n"/>
      <c r="G71" s="60" t="n"/>
      <c r="H71" s="61" t="n"/>
      <c r="I71" s="61" t="n"/>
      <c r="J71" s="61" t="n"/>
      <c r="K71" s="62" t="n"/>
      <c r="L71" s="23" t="n"/>
      <c r="M71" s="63">
        <f>IF($A71="","",IF(OR($E71="",$F71="",$G71=""),"",IFERROR($E71/$F71,"")))</f>
        <v/>
      </c>
      <c r="N71" s="63">
        <f>IF($M71="","",IFERROR($M71*$G71,""))</f>
        <v/>
      </c>
      <c r="O71" s="64">
        <f>IF($N71="","",IFERROR($N71*IF($H71="",'Parameter'!$B$5,$H71),""))</f>
        <v/>
      </c>
      <c r="P71" s="64">
        <f>IF($O71="","",IFERROR($O71+$G71*IF($I71="",'Parameter'!$B$6,$I71)+IF($J71="",0,$J71),""))</f>
        <v/>
      </c>
      <c r="Q71" s="64">
        <f>IF($P71="","",IFERROR($P71/(1-IF($K71="",'Parameter'!$B$7,$K71)),""))</f>
        <v/>
      </c>
      <c r="R71" s="53">
        <f>IF(OR($Q71="",$E71="",$G71=""),"",IFERROR($Q71/($E71*$G71),""))</f>
        <v/>
      </c>
      <c r="S71" s="33">
        <f>IF($A71="","",IF(OR($C71="",$D71="",NOT(ISNUMBER($B71)),COUNT($E71:$G71)&lt;3,IFERROR($E71&lt;=0,TRUE),IFERROR($F71&lt;=0,TRUE),IFERROR($G71&lt;=0,TRUE),IFERROR(IF($H71="",'Parameter'!$B$5,$H71)&lt;0,TRUE),IFERROR(IF($I71="",'Parameter'!$B$6,$I71)&lt;0,TRUE),IFERROR(IF($J71="",0,$J71)&lt;0,TRUE),IFERROR(IF($K71="",'Parameter'!$B$7,$K71)&lt;0,TRUE),IFERROR(IF($K71="",'Parameter'!$B$7,$K71)&gt;=1,TRUE)),"Eingaben prüfen",IF($R71="","Eingaben prüfen",IFERROR(IF($R71&gt;'Parameter'!$B$8,"Preis prüfen","im Rahmen"),"Eingaben prüfen"))))</f>
        <v/>
      </c>
    </row>
    <row r="72">
      <c r="A72" s="23" t="n"/>
      <c r="B72" s="57" t="n"/>
      <c r="C72" s="25" t="n"/>
      <c r="D72" s="25" t="n"/>
      <c r="E72" s="58" t="n"/>
      <c r="F72" s="59" t="n"/>
      <c r="G72" s="60" t="n"/>
      <c r="H72" s="61" t="n"/>
      <c r="I72" s="61" t="n"/>
      <c r="J72" s="61" t="n"/>
      <c r="K72" s="62" t="n"/>
      <c r="L72" s="23" t="n"/>
      <c r="M72" s="65">
        <f>IF($A72="","",IF(OR($E72="",$F72="",$G72=""),"",IFERROR($E72/$F72,"")))</f>
        <v/>
      </c>
      <c r="N72" s="65">
        <f>IF($M72="","",IFERROR($M72*$G72,""))</f>
        <v/>
      </c>
      <c r="O72" s="66">
        <f>IF($N72="","",IFERROR($N72*IF($H72="",'Parameter'!$B$5,$H72),""))</f>
        <v/>
      </c>
      <c r="P72" s="66">
        <f>IF($O72="","",IFERROR($O72+$G72*IF($I72="",'Parameter'!$B$6,$I72)+IF($J72="",0,$J72),""))</f>
        <v/>
      </c>
      <c r="Q72" s="66">
        <f>IF($P72="","",IFERROR($P72/(1-IF($K72="",'Parameter'!$B$7,$K72)),""))</f>
        <v/>
      </c>
      <c r="R72" s="56">
        <f>IF(OR($Q72="",$E72="",$G72=""),"",IFERROR($Q72/($E72*$G72),""))</f>
        <v/>
      </c>
      <c r="S72" s="36">
        <f>IF($A72="","",IF(OR($C72="",$D72="",NOT(ISNUMBER($B72)),COUNT($E72:$G72)&lt;3,IFERROR($E72&lt;=0,TRUE),IFERROR($F72&lt;=0,TRUE),IFERROR($G72&lt;=0,TRUE),IFERROR(IF($H72="",'Parameter'!$B$5,$H72)&lt;0,TRUE),IFERROR(IF($I72="",'Parameter'!$B$6,$I72)&lt;0,TRUE),IFERROR(IF($J72="",0,$J72)&lt;0,TRUE),IFERROR(IF($K72="",'Parameter'!$B$7,$K72)&lt;0,TRUE),IFERROR(IF($K72="",'Parameter'!$B$7,$K72)&gt;=1,TRUE)),"Eingaben prüfen",IF($R72="","Eingaben prüfen",IFERROR(IF($R72&gt;'Parameter'!$B$8,"Preis prüfen","im Rahmen"),"Eingaben prüfen"))))</f>
        <v/>
      </c>
    </row>
    <row r="73">
      <c r="A73" s="23" t="n"/>
      <c r="B73" s="57" t="n"/>
      <c r="C73" s="25" t="n"/>
      <c r="D73" s="25" t="n"/>
      <c r="E73" s="58" t="n"/>
      <c r="F73" s="59" t="n"/>
      <c r="G73" s="60" t="n"/>
      <c r="H73" s="61" t="n"/>
      <c r="I73" s="61" t="n"/>
      <c r="J73" s="61" t="n"/>
      <c r="K73" s="62" t="n"/>
      <c r="L73" s="23" t="n"/>
      <c r="M73" s="63">
        <f>IF($A73="","",IF(OR($E73="",$F73="",$G73=""),"",IFERROR($E73/$F73,"")))</f>
        <v/>
      </c>
      <c r="N73" s="63">
        <f>IF($M73="","",IFERROR($M73*$G73,""))</f>
        <v/>
      </c>
      <c r="O73" s="64">
        <f>IF($N73="","",IFERROR($N73*IF($H73="",'Parameter'!$B$5,$H73),""))</f>
        <v/>
      </c>
      <c r="P73" s="64">
        <f>IF($O73="","",IFERROR($O73+$G73*IF($I73="",'Parameter'!$B$6,$I73)+IF($J73="",0,$J73),""))</f>
        <v/>
      </c>
      <c r="Q73" s="64">
        <f>IF($P73="","",IFERROR($P73/(1-IF($K73="",'Parameter'!$B$7,$K73)),""))</f>
        <v/>
      </c>
      <c r="R73" s="53">
        <f>IF(OR($Q73="",$E73="",$G73=""),"",IFERROR($Q73/($E73*$G73),""))</f>
        <v/>
      </c>
      <c r="S73" s="33">
        <f>IF($A73="","",IF(OR($C73="",$D73="",NOT(ISNUMBER($B73)),COUNT($E73:$G73)&lt;3,IFERROR($E73&lt;=0,TRUE),IFERROR($F73&lt;=0,TRUE),IFERROR($G73&lt;=0,TRUE),IFERROR(IF($H73="",'Parameter'!$B$5,$H73)&lt;0,TRUE),IFERROR(IF($I73="",'Parameter'!$B$6,$I73)&lt;0,TRUE),IFERROR(IF($J73="",0,$J73)&lt;0,TRUE),IFERROR(IF($K73="",'Parameter'!$B$7,$K73)&lt;0,TRUE),IFERROR(IF($K73="",'Parameter'!$B$7,$K73)&gt;=1,TRUE)),"Eingaben prüfen",IF($R73="","Eingaben prüfen",IFERROR(IF($R73&gt;'Parameter'!$B$8,"Preis prüfen","im Rahmen"),"Eingaben prüfen"))))</f>
        <v/>
      </c>
    </row>
    <row r="74">
      <c r="A74" s="23" t="n"/>
      <c r="B74" s="57" t="n"/>
      <c r="C74" s="25" t="n"/>
      <c r="D74" s="25" t="n"/>
      <c r="E74" s="58" t="n"/>
      <c r="F74" s="59" t="n"/>
      <c r="G74" s="60" t="n"/>
      <c r="H74" s="61" t="n"/>
      <c r="I74" s="61" t="n"/>
      <c r="J74" s="61" t="n"/>
      <c r="K74" s="62" t="n"/>
      <c r="L74" s="23" t="n"/>
      <c r="M74" s="65">
        <f>IF($A74="","",IF(OR($E74="",$F74="",$G74=""),"",IFERROR($E74/$F74,"")))</f>
        <v/>
      </c>
      <c r="N74" s="65">
        <f>IF($M74="","",IFERROR($M74*$G74,""))</f>
        <v/>
      </c>
      <c r="O74" s="66">
        <f>IF($N74="","",IFERROR($N74*IF($H74="",'Parameter'!$B$5,$H74),""))</f>
        <v/>
      </c>
      <c r="P74" s="66">
        <f>IF($O74="","",IFERROR($O74+$G74*IF($I74="",'Parameter'!$B$6,$I74)+IF($J74="",0,$J74),""))</f>
        <v/>
      </c>
      <c r="Q74" s="66">
        <f>IF($P74="","",IFERROR($P74/(1-IF($K74="",'Parameter'!$B$7,$K74)),""))</f>
        <v/>
      </c>
      <c r="R74" s="56">
        <f>IF(OR($Q74="",$E74="",$G74=""),"",IFERROR($Q74/($E74*$G74),""))</f>
        <v/>
      </c>
      <c r="S74" s="36">
        <f>IF($A74="","",IF(OR($C74="",$D74="",NOT(ISNUMBER($B74)),COUNT($E74:$G74)&lt;3,IFERROR($E74&lt;=0,TRUE),IFERROR($F74&lt;=0,TRUE),IFERROR($G74&lt;=0,TRUE),IFERROR(IF($H74="",'Parameter'!$B$5,$H74)&lt;0,TRUE),IFERROR(IF($I74="",'Parameter'!$B$6,$I74)&lt;0,TRUE),IFERROR(IF($J74="",0,$J74)&lt;0,TRUE),IFERROR(IF($K74="",'Parameter'!$B$7,$K74)&lt;0,TRUE),IFERROR(IF($K74="",'Parameter'!$B$7,$K74)&gt;=1,TRUE)),"Eingaben prüfen",IF($R74="","Eingaben prüfen",IFERROR(IF($R74&gt;'Parameter'!$B$8,"Preis prüfen","im Rahmen"),"Eingaben prüfen"))))</f>
        <v/>
      </c>
    </row>
    <row r="75">
      <c r="A75" s="23" t="n"/>
      <c r="B75" s="57" t="n"/>
      <c r="C75" s="25" t="n"/>
      <c r="D75" s="25" t="n"/>
      <c r="E75" s="58" t="n"/>
      <c r="F75" s="59" t="n"/>
      <c r="G75" s="60" t="n"/>
      <c r="H75" s="61" t="n"/>
      <c r="I75" s="61" t="n"/>
      <c r="J75" s="61" t="n"/>
      <c r="K75" s="62" t="n"/>
      <c r="L75" s="23" t="n"/>
      <c r="M75" s="63">
        <f>IF($A75="","",IF(OR($E75="",$F75="",$G75=""),"",IFERROR($E75/$F75,"")))</f>
        <v/>
      </c>
      <c r="N75" s="63">
        <f>IF($M75="","",IFERROR($M75*$G75,""))</f>
        <v/>
      </c>
      <c r="O75" s="64">
        <f>IF($N75="","",IFERROR($N75*IF($H75="",'Parameter'!$B$5,$H75),""))</f>
        <v/>
      </c>
      <c r="P75" s="64">
        <f>IF($O75="","",IFERROR($O75+$G75*IF($I75="",'Parameter'!$B$6,$I75)+IF($J75="",0,$J75),""))</f>
        <v/>
      </c>
      <c r="Q75" s="64">
        <f>IF($P75="","",IFERROR($P75/(1-IF($K75="",'Parameter'!$B$7,$K75)),""))</f>
        <v/>
      </c>
      <c r="R75" s="53">
        <f>IF(OR($Q75="",$E75="",$G75=""),"",IFERROR($Q75/($E75*$G75),""))</f>
        <v/>
      </c>
      <c r="S75" s="33">
        <f>IF($A75="","",IF(OR($C75="",$D75="",NOT(ISNUMBER($B75)),COUNT($E75:$G75)&lt;3,IFERROR($E75&lt;=0,TRUE),IFERROR($F75&lt;=0,TRUE),IFERROR($G75&lt;=0,TRUE),IFERROR(IF($H75="",'Parameter'!$B$5,$H75)&lt;0,TRUE),IFERROR(IF($I75="",'Parameter'!$B$6,$I75)&lt;0,TRUE),IFERROR(IF($J75="",0,$J75)&lt;0,TRUE),IFERROR(IF($K75="",'Parameter'!$B$7,$K75)&lt;0,TRUE),IFERROR(IF($K75="",'Parameter'!$B$7,$K75)&gt;=1,TRUE)),"Eingaben prüfen",IF($R75="","Eingaben prüfen",IFERROR(IF($R75&gt;'Parameter'!$B$8,"Preis prüfen","im Rahmen"),"Eingaben prüfen"))))</f>
        <v/>
      </c>
    </row>
    <row r="76">
      <c r="A76" s="23" t="n"/>
      <c r="B76" s="57" t="n"/>
      <c r="C76" s="25" t="n"/>
      <c r="D76" s="25" t="n"/>
      <c r="E76" s="58" t="n"/>
      <c r="F76" s="59" t="n"/>
      <c r="G76" s="60" t="n"/>
      <c r="H76" s="61" t="n"/>
      <c r="I76" s="61" t="n"/>
      <c r="J76" s="61" t="n"/>
      <c r="K76" s="62" t="n"/>
      <c r="L76" s="23" t="n"/>
      <c r="M76" s="65">
        <f>IF($A76="","",IF(OR($E76="",$F76="",$G76=""),"",IFERROR($E76/$F76,"")))</f>
        <v/>
      </c>
      <c r="N76" s="65">
        <f>IF($M76="","",IFERROR($M76*$G76,""))</f>
        <v/>
      </c>
      <c r="O76" s="66">
        <f>IF($N76="","",IFERROR($N76*IF($H76="",'Parameter'!$B$5,$H76),""))</f>
        <v/>
      </c>
      <c r="P76" s="66">
        <f>IF($O76="","",IFERROR($O76+$G76*IF($I76="",'Parameter'!$B$6,$I76)+IF($J76="",0,$J76),""))</f>
        <v/>
      </c>
      <c r="Q76" s="66">
        <f>IF($P76="","",IFERROR($P76/(1-IF($K76="",'Parameter'!$B$7,$K76)),""))</f>
        <v/>
      </c>
      <c r="R76" s="56">
        <f>IF(OR($Q76="",$E76="",$G76=""),"",IFERROR($Q76/($E76*$G76),""))</f>
        <v/>
      </c>
      <c r="S76" s="36">
        <f>IF($A76="","",IF(OR($C76="",$D76="",NOT(ISNUMBER($B76)),COUNT($E76:$G76)&lt;3,IFERROR($E76&lt;=0,TRUE),IFERROR($F76&lt;=0,TRUE),IFERROR($G76&lt;=0,TRUE),IFERROR(IF($H76="",'Parameter'!$B$5,$H76)&lt;0,TRUE),IFERROR(IF($I76="",'Parameter'!$B$6,$I76)&lt;0,TRUE),IFERROR(IF($J76="",0,$J76)&lt;0,TRUE),IFERROR(IF($K76="",'Parameter'!$B$7,$K76)&lt;0,TRUE),IFERROR(IF($K76="",'Parameter'!$B$7,$K76)&gt;=1,TRUE)),"Eingaben prüfen",IF($R76="","Eingaben prüfen",IFERROR(IF($R76&gt;'Parameter'!$B$8,"Preis prüfen","im Rahmen"),"Eingaben prüfen"))))</f>
        <v/>
      </c>
    </row>
    <row r="77">
      <c r="A77" s="23" t="n"/>
      <c r="B77" s="57" t="n"/>
      <c r="C77" s="25" t="n"/>
      <c r="D77" s="25" t="n"/>
      <c r="E77" s="58" t="n"/>
      <c r="F77" s="59" t="n"/>
      <c r="G77" s="60" t="n"/>
      <c r="H77" s="61" t="n"/>
      <c r="I77" s="61" t="n"/>
      <c r="J77" s="61" t="n"/>
      <c r="K77" s="62" t="n"/>
      <c r="L77" s="23" t="n"/>
      <c r="M77" s="63">
        <f>IF($A77="","",IF(OR($E77="",$F77="",$G77=""),"",IFERROR($E77/$F77,"")))</f>
        <v/>
      </c>
      <c r="N77" s="63">
        <f>IF($M77="","",IFERROR($M77*$G77,""))</f>
        <v/>
      </c>
      <c r="O77" s="64">
        <f>IF($N77="","",IFERROR($N77*IF($H77="",'Parameter'!$B$5,$H77),""))</f>
        <v/>
      </c>
      <c r="P77" s="64">
        <f>IF($O77="","",IFERROR($O77+$G77*IF($I77="",'Parameter'!$B$6,$I77)+IF($J77="",0,$J77),""))</f>
        <v/>
      </c>
      <c r="Q77" s="64">
        <f>IF($P77="","",IFERROR($P77/(1-IF($K77="",'Parameter'!$B$7,$K77)),""))</f>
        <v/>
      </c>
      <c r="R77" s="53">
        <f>IF(OR($Q77="",$E77="",$G77=""),"",IFERROR($Q77/($E77*$G77),""))</f>
        <v/>
      </c>
      <c r="S77" s="33">
        <f>IF($A77="","",IF(OR($C77="",$D77="",NOT(ISNUMBER($B77)),COUNT($E77:$G77)&lt;3,IFERROR($E77&lt;=0,TRUE),IFERROR($F77&lt;=0,TRUE),IFERROR($G77&lt;=0,TRUE),IFERROR(IF($H77="",'Parameter'!$B$5,$H77)&lt;0,TRUE),IFERROR(IF($I77="",'Parameter'!$B$6,$I77)&lt;0,TRUE),IFERROR(IF($J77="",0,$J77)&lt;0,TRUE),IFERROR(IF($K77="",'Parameter'!$B$7,$K77)&lt;0,TRUE),IFERROR(IF($K77="",'Parameter'!$B$7,$K77)&gt;=1,TRUE)),"Eingaben prüfen",IF($R77="","Eingaben prüfen",IFERROR(IF($R77&gt;'Parameter'!$B$8,"Preis prüfen","im Rahmen"),"Eingaben prüfen"))))</f>
        <v/>
      </c>
    </row>
    <row r="78">
      <c r="A78" s="23" t="n"/>
      <c r="B78" s="57" t="n"/>
      <c r="C78" s="25" t="n"/>
      <c r="D78" s="25" t="n"/>
      <c r="E78" s="58" t="n"/>
      <c r="F78" s="59" t="n"/>
      <c r="G78" s="60" t="n"/>
      <c r="H78" s="61" t="n"/>
      <c r="I78" s="61" t="n"/>
      <c r="J78" s="61" t="n"/>
      <c r="K78" s="62" t="n"/>
      <c r="L78" s="23" t="n"/>
      <c r="M78" s="65">
        <f>IF($A78="","",IF(OR($E78="",$F78="",$G78=""),"",IFERROR($E78/$F78,"")))</f>
        <v/>
      </c>
      <c r="N78" s="65">
        <f>IF($M78="","",IFERROR($M78*$G78,""))</f>
        <v/>
      </c>
      <c r="O78" s="66">
        <f>IF($N78="","",IFERROR($N78*IF($H78="",'Parameter'!$B$5,$H78),""))</f>
        <v/>
      </c>
      <c r="P78" s="66">
        <f>IF($O78="","",IFERROR($O78+$G78*IF($I78="",'Parameter'!$B$6,$I78)+IF($J78="",0,$J78),""))</f>
        <v/>
      </c>
      <c r="Q78" s="66">
        <f>IF($P78="","",IFERROR($P78/(1-IF($K78="",'Parameter'!$B$7,$K78)),""))</f>
        <v/>
      </c>
      <c r="R78" s="56">
        <f>IF(OR($Q78="",$E78="",$G78=""),"",IFERROR($Q78/($E78*$G78),""))</f>
        <v/>
      </c>
      <c r="S78" s="36">
        <f>IF($A78="","",IF(OR($C78="",$D78="",NOT(ISNUMBER($B78)),COUNT($E78:$G78)&lt;3,IFERROR($E78&lt;=0,TRUE),IFERROR($F78&lt;=0,TRUE),IFERROR($G78&lt;=0,TRUE),IFERROR(IF($H78="",'Parameter'!$B$5,$H78)&lt;0,TRUE),IFERROR(IF($I78="",'Parameter'!$B$6,$I78)&lt;0,TRUE),IFERROR(IF($J78="",0,$J78)&lt;0,TRUE),IFERROR(IF($K78="",'Parameter'!$B$7,$K78)&lt;0,TRUE),IFERROR(IF($K78="",'Parameter'!$B$7,$K78)&gt;=1,TRUE)),"Eingaben prüfen",IF($R78="","Eingaben prüfen",IFERROR(IF($R78&gt;'Parameter'!$B$8,"Preis prüfen","im Rahmen"),"Eingaben prüfen"))))</f>
        <v/>
      </c>
    </row>
    <row r="79">
      <c r="A79" s="23" t="n"/>
      <c r="B79" s="57" t="n"/>
      <c r="C79" s="25" t="n"/>
      <c r="D79" s="25" t="n"/>
      <c r="E79" s="58" t="n"/>
      <c r="F79" s="59" t="n"/>
      <c r="G79" s="60" t="n"/>
      <c r="H79" s="61" t="n"/>
      <c r="I79" s="61" t="n"/>
      <c r="J79" s="61" t="n"/>
      <c r="K79" s="62" t="n"/>
      <c r="L79" s="23" t="n"/>
      <c r="M79" s="63">
        <f>IF($A79="","",IF(OR($E79="",$F79="",$G79=""),"",IFERROR($E79/$F79,"")))</f>
        <v/>
      </c>
      <c r="N79" s="63">
        <f>IF($M79="","",IFERROR($M79*$G79,""))</f>
        <v/>
      </c>
      <c r="O79" s="64">
        <f>IF($N79="","",IFERROR($N79*IF($H79="",'Parameter'!$B$5,$H79),""))</f>
        <v/>
      </c>
      <c r="P79" s="64">
        <f>IF($O79="","",IFERROR($O79+$G79*IF($I79="",'Parameter'!$B$6,$I79)+IF($J79="",0,$J79),""))</f>
        <v/>
      </c>
      <c r="Q79" s="64">
        <f>IF($P79="","",IFERROR($P79/(1-IF($K79="",'Parameter'!$B$7,$K79)),""))</f>
        <v/>
      </c>
      <c r="R79" s="53">
        <f>IF(OR($Q79="",$E79="",$G79=""),"",IFERROR($Q79/($E79*$G79),""))</f>
        <v/>
      </c>
      <c r="S79" s="33">
        <f>IF($A79="","",IF(OR($C79="",$D79="",NOT(ISNUMBER($B79)),COUNT($E79:$G79)&lt;3,IFERROR($E79&lt;=0,TRUE),IFERROR($F79&lt;=0,TRUE),IFERROR($G79&lt;=0,TRUE),IFERROR(IF($H79="",'Parameter'!$B$5,$H79)&lt;0,TRUE),IFERROR(IF($I79="",'Parameter'!$B$6,$I79)&lt;0,TRUE),IFERROR(IF($J79="",0,$J79)&lt;0,TRUE),IFERROR(IF($K79="",'Parameter'!$B$7,$K79)&lt;0,TRUE),IFERROR(IF($K79="",'Parameter'!$B$7,$K79)&gt;=1,TRUE)),"Eingaben prüfen",IF($R79="","Eingaben prüfen",IFERROR(IF($R79&gt;'Parameter'!$B$8,"Preis prüfen","im Rahmen"),"Eingaben prüfen"))))</f>
        <v/>
      </c>
    </row>
    <row r="80">
      <c r="A80" s="23" t="n"/>
      <c r="B80" s="57" t="n"/>
      <c r="C80" s="25" t="n"/>
      <c r="D80" s="25" t="n"/>
      <c r="E80" s="58" t="n"/>
      <c r="F80" s="59" t="n"/>
      <c r="G80" s="60" t="n"/>
      <c r="H80" s="61" t="n"/>
      <c r="I80" s="61" t="n"/>
      <c r="J80" s="61" t="n"/>
      <c r="K80" s="62" t="n"/>
      <c r="L80" s="23" t="n"/>
      <c r="M80" s="65">
        <f>IF($A80="","",IF(OR($E80="",$F80="",$G80=""),"",IFERROR($E80/$F80,"")))</f>
        <v/>
      </c>
      <c r="N80" s="65">
        <f>IF($M80="","",IFERROR($M80*$G80,""))</f>
        <v/>
      </c>
      <c r="O80" s="66">
        <f>IF($N80="","",IFERROR($N80*IF($H80="",'Parameter'!$B$5,$H80),""))</f>
        <v/>
      </c>
      <c r="P80" s="66">
        <f>IF($O80="","",IFERROR($O80+$G80*IF($I80="",'Parameter'!$B$6,$I80)+IF($J80="",0,$J80),""))</f>
        <v/>
      </c>
      <c r="Q80" s="66">
        <f>IF($P80="","",IFERROR($P80/(1-IF($K80="",'Parameter'!$B$7,$K80)),""))</f>
        <v/>
      </c>
      <c r="R80" s="56">
        <f>IF(OR($Q80="",$E80="",$G80=""),"",IFERROR($Q80/($E80*$G80),""))</f>
        <v/>
      </c>
      <c r="S80" s="36">
        <f>IF($A80="","",IF(OR($C80="",$D80="",NOT(ISNUMBER($B80)),COUNT($E80:$G80)&lt;3,IFERROR($E80&lt;=0,TRUE),IFERROR($F80&lt;=0,TRUE),IFERROR($G80&lt;=0,TRUE),IFERROR(IF($H80="",'Parameter'!$B$5,$H80)&lt;0,TRUE),IFERROR(IF($I80="",'Parameter'!$B$6,$I80)&lt;0,TRUE),IFERROR(IF($J80="",0,$J80)&lt;0,TRUE),IFERROR(IF($K80="",'Parameter'!$B$7,$K80)&lt;0,TRUE),IFERROR(IF($K80="",'Parameter'!$B$7,$K80)&gt;=1,TRUE)),"Eingaben prüfen",IF($R80="","Eingaben prüfen",IFERROR(IF($R80&gt;'Parameter'!$B$8,"Preis prüfen","im Rahmen"),"Eingaben prüfen"))))</f>
        <v/>
      </c>
    </row>
    <row r="81">
      <c r="A81" s="23" t="n"/>
      <c r="B81" s="57" t="n"/>
      <c r="C81" s="25" t="n"/>
      <c r="D81" s="25" t="n"/>
      <c r="E81" s="58" t="n"/>
      <c r="F81" s="59" t="n"/>
      <c r="G81" s="60" t="n"/>
      <c r="H81" s="61" t="n"/>
      <c r="I81" s="61" t="n"/>
      <c r="J81" s="61" t="n"/>
      <c r="K81" s="62" t="n"/>
      <c r="L81" s="23" t="n"/>
      <c r="M81" s="63">
        <f>IF($A81="","",IF(OR($E81="",$F81="",$G81=""),"",IFERROR($E81/$F81,"")))</f>
        <v/>
      </c>
      <c r="N81" s="63">
        <f>IF($M81="","",IFERROR($M81*$G81,""))</f>
        <v/>
      </c>
      <c r="O81" s="64">
        <f>IF($N81="","",IFERROR($N81*IF($H81="",'Parameter'!$B$5,$H81),""))</f>
        <v/>
      </c>
      <c r="P81" s="64">
        <f>IF($O81="","",IFERROR($O81+$G81*IF($I81="",'Parameter'!$B$6,$I81)+IF($J81="",0,$J81),""))</f>
        <v/>
      </c>
      <c r="Q81" s="64">
        <f>IF($P81="","",IFERROR($P81/(1-IF($K81="",'Parameter'!$B$7,$K81)),""))</f>
        <v/>
      </c>
      <c r="R81" s="53">
        <f>IF(OR($Q81="",$E81="",$G81=""),"",IFERROR($Q81/($E81*$G81),""))</f>
        <v/>
      </c>
      <c r="S81" s="33">
        <f>IF($A81="","",IF(OR($C81="",$D81="",NOT(ISNUMBER($B81)),COUNT($E81:$G81)&lt;3,IFERROR($E81&lt;=0,TRUE),IFERROR($F81&lt;=0,TRUE),IFERROR($G81&lt;=0,TRUE),IFERROR(IF($H81="",'Parameter'!$B$5,$H81)&lt;0,TRUE),IFERROR(IF($I81="",'Parameter'!$B$6,$I81)&lt;0,TRUE),IFERROR(IF($J81="",0,$J81)&lt;0,TRUE),IFERROR(IF($K81="",'Parameter'!$B$7,$K81)&lt;0,TRUE),IFERROR(IF($K81="",'Parameter'!$B$7,$K81)&gt;=1,TRUE)),"Eingaben prüfen",IF($R81="","Eingaben prüfen",IFERROR(IF($R81&gt;'Parameter'!$B$8,"Preis prüfen","im Rahmen"),"Eingaben prüfen"))))</f>
        <v/>
      </c>
    </row>
    <row r="82">
      <c r="A82" s="23" t="n"/>
      <c r="B82" s="57" t="n"/>
      <c r="C82" s="25" t="n"/>
      <c r="D82" s="25" t="n"/>
      <c r="E82" s="58" t="n"/>
      <c r="F82" s="59" t="n"/>
      <c r="G82" s="60" t="n"/>
      <c r="H82" s="61" t="n"/>
      <c r="I82" s="61" t="n"/>
      <c r="J82" s="61" t="n"/>
      <c r="K82" s="62" t="n"/>
      <c r="L82" s="23" t="n"/>
      <c r="M82" s="65">
        <f>IF($A82="","",IF(OR($E82="",$F82="",$G82=""),"",IFERROR($E82/$F82,"")))</f>
        <v/>
      </c>
      <c r="N82" s="65">
        <f>IF($M82="","",IFERROR($M82*$G82,""))</f>
        <v/>
      </c>
      <c r="O82" s="66">
        <f>IF($N82="","",IFERROR($N82*IF($H82="",'Parameter'!$B$5,$H82),""))</f>
        <v/>
      </c>
      <c r="P82" s="66">
        <f>IF($O82="","",IFERROR($O82+$G82*IF($I82="",'Parameter'!$B$6,$I82)+IF($J82="",0,$J82),""))</f>
        <v/>
      </c>
      <c r="Q82" s="66">
        <f>IF($P82="","",IFERROR($P82/(1-IF($K82="",'Parameter'!$B$7,$K82)),""))</f>
        <v/>
      </c>
      <c r="R82" s="56">
        <f>IF(OR($Q82="",$E82="",$G82=""),"",IFERROR($Q82/($E82*$G82),""))</f>
        <v/>
      </c>
      <c r="S82" s="36">
        <f>IF($A82="","",IF(OR($C82="",$D82="",NOT(ISNUMBER($B82)),COUNT($E82:$G82)&lt;3,IFERROR($E82&lt;=0,TRUE),IFERROR($F82&lt;=0,TRUE),IFERROR($G82&lt;=0,TRUE),IFERROR(IF($H82="",'Parameter'!$B$5,$H82)&lt;0,TRUE),IFERROR(IF($I82="",'Parameter'!$B$6,$I82)&lt;0,TRUE),IFERROR(IF($J82="",0,$J82)&lt;0,TRUE),IFERROR(IF($K82="",'Parameter'!$B$7,$K82)&lt;0,TRUE),IFERROR(IF($K82="",'Parameter'!$B$7,$K82)&gt;=1,TRUE)),"Eingaben prüfen",IF($R82="","Eingaben prüfen",IFERROR(IF($R82&gt;'Parameter'!$B$8,"Preis prüfen","im Rahmen"),"Eingaben prüfen"))))</f>
        <v/>
      </c>
    </row>
    <row r="83">
      <c r="A83" s="23" t="n"/>
      <c r="B83" s="57" t="n"/>
      <c r="C83" s="25" t="n"/>
      <c r="D83" s="25" t="n"/>
      <c r="E83" s="58" t="n"/>
      <c r="F83" s="59" t="n"/>
      <c r="G83" s="60" t="n"/>
      <c r="H83" s="61" t="n"/>
      <c r="I83" s="61" t="n"/>
      <c r="J83" s="61" t="n"/>
      <c r="K83" s="62" t="n"/>
      <c r="L83" s="23" t="n"/>
      <c r="M83" s="63">
        <f>IF($A83="","",IF(OR($E83="",$F83="",$G83=""),"",IFERROR($E83/$F83,"")))</f>
        <v/>
      </c>
      <c r="N83" s="63">
        <f>IF($M83="","",IFERROR($M83*$G83,""))</f>
        <v/>
      </c>
      <c r="O83" s="64">
        <f>IF($N83="","",IFERROR($N83*IF($H83="",'Parameter'!$B$5,$H83),""))</f>
        <v/>
      </c>
      <c r="P83" s="64">
        <f>IF($O83="","",IFERROR($O83+$G83*IF($I83="",'Parameter'!$B$6,$I83)+IF($J83="",0,$J83),""))</f>
        <v/>
      </c>
      <c r="Q83" s="64">
        <f>IF($P83="","",IFERROR($P83/(1-IF($K83="",'Parameter'!$B$7,$K83)),""))</f>
        <v/>
      </c>
      <c r="R83" s="53">
        <f>IF(OR($Q83="",$E83="",$G83=""),"",IFERROR($Q83/($E83*$G83),""))</f>
        <v/>
      </c>
      <c r="S83" s="33">
        <f>IF($A83="","",IF(OR($C83="",$D83="",NOT(ISNUMBER($B83)),COUNT($E83:$G83)&lt;3,IFERROR($E83&lt;=0,TRUE),IFERROR($F83&lt;=0,TRUE),IFERROR($G83&lt;=0,TRUE),IFERROR(IF($H83="",'Parameter'!$B$5,$H83)&lt;0,TRUE),IFERROR(IF($I83="",'Parameter'!$B$6,$I83)&lt;0,TRUE),IFERROR(IF($J83="",0,$J83)&lt;0,TRUE),IFERROR(IF($K83="",'Parameter'!$B$7,$K83)&lt;0,TRUE),IFERROR(IF($K83="",'Parameter'!$B$7,$K83)&gt;=1,TRUE)),"Eingaben prüfen",IF($R83="","Eingaben prüfen",IFERROR(IF($R83&gt;'Parameter'!$B$8,"Preis prüfen","im Rahmen"),"Eingaben prüfen"))))</f>
        <v/>
      </c>
    </row>
    <row r="84">
      <c r="A84" s="23" t="n"/>
      <c r="B84" s="57" t="n"/>
      <c r="C84" s="25" t="n"/>
      <c r="D84" s="25" t="n"/>
      <c r="E84" s="58" t="n"/>
      <c r="F84" s="59" t="n"/>
      <c r="G84" s="60" t="n"/>
      <c r="H84" s="61" t="n"/>
      <c r="I84" s="61" t="n"/>
      <c r="J84" s="61" t="n"/>
      <c r="K84" s="62" t="n"/>
      <c r="L84" s="23" t="n"/>
      <c r="M84" s="65">
        <f>IF($A84="","",IF(OR($E84="",$F84="",$G84=""),"",IFERROR($E84/$F84,"")))</f>
        <v/>
      </c>
      <c r="N84" s="65">
        <f>IF($M84="","",IFERROR($M84*$G84,""))</f>
        <v/>
      </c>
      <c r="O84" s="66">
        <f>IF($N84="","",IFERROR($N84*IF($H84="",'Parameter'!$B$5,$H84),""))</f>
        <v/>
      </c>
      <c r="P84" s="66">
        <f>IF($O84="","",IFERROR($O84+$G84*IF($I84="",'Parameter'!$B$6,$I84)+IF($J84="",0,$J84),""))</f>
        <v/>
      </c>
      <c r="Q84" s="66">
        <f>IF($P84="","",IFERROR($P84/(1-IF($K84="",'Parameter'!$B$7,$K84)),""))</f>
        <v/>
      </c>
      <c r="R84" s="56">
        <f>IF(OR($Q84="",$E84="",$G84=""),"",IFERROR($Q84/($E84*$G84),""))</f>
        <v/>
      </c>
      <c r="S84" s="36">
        <f>IF($A84="","",IF(OR($C84="",$D84="",NOT(ISNUMBER($B84)),COUNT($E84:$G84)&lt;3,IFERROR($E84&lt;=0,TRUE),IFERROR($F84&lt;=0,TRUE),IFERROR($G84&lt;=0,TRUE),IFERROR(IF($H84="",'Parameter'!$B$5,$H84)&lt;0,TRUE),IFERROR(IF($I84="",'Parameter'!$B$6,$I84)&lt;0,TRUE),IFERROR(IF($J84="",0,$J84)&lt;0,TRUE),IFERROR(IF($K84="",'Parameter'!$B$7,$K84)&lt;0,TRUE),IFERROR(IF($K84="",'Parameter'!$B$7,$K84)&gt;=1,TRUE)),"Eingaben prüfen",IF($R84="","Eingaben prüfen",IFERROR(IF($R84&gt;'Parameter'!$B$8,"Preis prüfen","im Rahmen"),"Eingaben prüfen"))))</f>
        <v/>
      </c>
    </row>
    <row r="85">
      <c r="A85" s="23" t="n"/>
      <c r="B85" s="57" t="n"/>
      <c r="C85" s="25" t="n"/>
      <c r="D85" s="25" t="n"/>
      <c r="E85" s="58" t="n"/>
      <c r="F85" s="59" t="n"/>
      <c r="G85" s="60" t="n"/>
      <c r="H85" s="61" t="n"/>
      <c r="I85" s="61" t="n"/>
      <c r="J85" s="61" t="n"/>
      <c r="K85" s="62" t="n"/>
      <c r="L85" s="23" t="n"/>
      <c r="M85" s="63">
        <f>IF($A85="","",IF(OR($E85="",$F85="",$G85=""),"",IFERROR($E85/$F85,"")))</f>
        <v/>
      </c>
      <c r="N85" s="63">
        <f>IF($M85="","",IFERROR($M85*$G85,""))</f>
        <v/>
      </c>
      <c r="O85" s="64">
        <f>IF($N85="","",IFERROR($N85*IF($H85="",'Parameter'!$B$5,$H85),""))</f>
        <v/>
      </c>
      <c r="P85" s="64">
        <f>IF($O85="","",IFERROR($O85+$G85*IF($I85="",'Parameter'!$B$6,$I85)+IF($J85="",0,$J85),""))</f>
        <v/>
      </c>
      <c r="Q85" s="64">
        <f>IF($P85="","",IFERROR($P85/(1-IF($K85="",'Parameter'!$B$7,$K85)),""))</f>
        <v/>
      </c>
      <c r="R85" s="53">
        <f>IF(OR($Q85="",$E85="",$G85=""),"",IFERROR($Q85/($E85*$G85),""))</f>
        <v/>
      </c>
      <c r="S85" s="33">
        <f>IF($A85="","",IF(OR($C85="",$D85="",NOT(ISNUMBER($B85)),COUNT($E85:$G85)&lt;3,IFERROR($E85&lt;=0,TRUE),IFERROR($F85&lt;=0,TRUE),IFERROR($G85&lt;=0,TRUE),IFERROR(IF($H85="",'Parameter'!$B$5,$H85)&lt;0,TRUE),IFERROR(IF($I85="",'Parameter'!$B$6,$I85)&lt;0,TRUE),IFERROR(IF($J85="",0,$J85)&lt;0,TRUE),IFERROR(IF($K85="",'Parameter'!$B$7,$K85)&lt;0,TRUE),IFERROR(IF($K85="",'Parameter'!$B$7,$K85)&gt;=1,TRUE)),"Eingaben prüfen",IF($R85="","Eingaben prüfen",IFERROR(IF($R85&gt;'Parameter'!$B$8,"Preis prüfen","im Rahmen"),"Eingaben prüfen"))))</f>
        <v/>
      </c>
    </row>
    <row r="86">
      <c r="A86" s="23" t="n"/>
      <c r="B86" s="57" t="n"/>
      <c r="C86" s="25" t="n"/>
      <c r="D86" s="25" t="n"/>
      <c r="E86" s="58" t="n"/>
      <c r="F86" s="59" t="n"/>
      <c r="G86" s="60" t="n"/>
      <c r="H86" s="61" t="n"/>
      <c r="I86" s="61" t="n"/>
      <c r="J86" s="61" t="n"/>
      <c r="K86" s="62" t="n"/>
      <c r="L86" s="23" t="n"/>
      <c r="M86" s="65">
        <f>IF($A86="","",IF(OR($E86="",$F86="",$G86=""),"",IFERROR($E86/$F86,"")))</f>
        <v/>
      </c>
      <c r="N86" s="65">
        <f>IF($M86="","",IFERROR($M86*$G86,""))</f>
        <v/>
      </c>
      <c r="O86" s="66">
        <f>IF($N86="","",IFERROR($N86*IF($H86="",'Parameter'!$B$5,$H86),""))</f>
        <v/>
      </c>
      <c r="P86" s="66">
        <f>IF($O86="","",IFERROR($O86+$G86*IF($I86="",'Parameter'!$B$6,$I86)+IF($J86="",0,$J86),""))</f>
        <v/>
      </c>
      <c r="Q86" s="66">
        <f>IF($P86="","",IFERROR($P86/(1-IF($K86="",'Parameter'!$B$7,$K86)),""))</f>
        <v/>
      </c>
      <c r="R86" s="56">
        <f>IF(OR($Q86="",$E86="",$G86=""),"",IFERROR($Q86/($E86*$G86),""))</f>
        <v/>
      </c>
      <c r="S86" s="36">
        <f>IF($A86="","",IF(OR($C86="",$D86="",NOT(ISNUMBER($B86)),COUNT($E86:$G86)&lt;3,IFERROR($E86&lt;=0,TRUE),IFERROR($F86&lt;=0,TRUE),IFERROR($G86&lt;=0,TRUE),IFERROR(IF($H86="",'Parameter'!$B$5,$H86)&lt;0,TRUE),IFERROR(IF($I86="",'Parameter'!$B$6,$I86)&lt;0,TRUE),IFERROR(IF($J86="",0,$J86)&lt;0,TRUE),IFERROR(IF($K86="",'Parameter'!$B$7,$K86)&lt;0,TRUE),IFERROR(IF($K86="",'Parameter'!$B$7,$K86)&gt;=1,TRUE)),"Eingaben prüfen",IF($R86="","Eingaben prüfen",IFERROR(IF($R86&gt;'Parameter'!$B$8,"Preis prüfen","im Rahmen"),"Eingaben prüfen"))))</f>
        <v/>
      </c>
    </row>
    <row r="87">
      <c r="A87" s="23" t="n"/>
      <c r="B87" s="57" t="n"/>
      <c r="C87" s="25" t="n"/>
      <c r="D87" s="25" t="n"/>
      <c r="E87" s="58" t="n"/>
      <c r="F87" s="59" t="n"/>
      <c r="G87" s="60" t="n"/>
      <c r="H87" s="61" t="n"/>
      <c r="I87" s="61" t="n"/>
      <c r="J87" s="61" t="n"/>
      <c r="K87" s="62" t="n"/>
      <c r="L87" s="23" t="n"/>
      <c r="M87" s="63">
        <f>IF($A87="","",IF(OR($E87="",$F87="",$G87=""),"",IFERROR($E87/$F87,"")))</f>
        <v/>
      </c>
      <c r="N87" s="63">
        <f>IF($M87="","",IFERROR($M87*$G87,""))</f>
        <v/>
      </c>
      <c r="O87" s="64">
        <f>IF($N87="","",IFERROR($N87*IF($H87="",'Parameter'!$B$5,$H87),""))</f>
        <v/>
      </c>
      <c r="P87" s="64">
        <f>IF($O87="","",IFERROR($O87+$G87*IF($I87="",'Parameter'!$B$6,$I87)+IF($J87="",0,$J87),""))</f>
        <v/>
      </c>
      <c r="Q87" s="64">
        <f>IF($P87="","",IFERROR($P87/(1-IF($K87="",'Parameter'!$B$7,$K87)),""))</f>
        <v/>
      </c>
      <c r="R87" s="53">
        <f>IF(OR($Q87="",$E87="",$G87=""),"",IFERROR($Q87/($E87*$G87),""))</f>
        <v/>
      </c>
      <c r="S87" s="33">
        <f>IF($A87="","",IF(OR($C87="",$D87="",NOT(ISNUMBER($B87)),COUNT($E87:$G87)&lt;3,IFERROR($E87&lt;=0,TRUE),IFERROR($F87&lt;=0,TRUE),IFERROR($G87&lt;=0,TRUE),IFERROR(IF($H87="",'Parameter'!$B$5,$H87)&lt;0,TRUE),IFERROR(IF($I87="",'Parameter'!$B$6,$I87)&lt;0,TRUE),IFERROR(IF($J87="",0,$J87)&lt;0,TRUE),IFERROR(IF($K87="",'Parameter'!$B$7,$K87)&lt;0,TRUE),IFERROR(IF($K87="",'Parameter'!$B$7,$K87)&gt;=1,TRUE)),"Eingaben prüfen",IF($R87="","Eingaben prüfen",IFERROR(IF($R87&gt;'Parameter'!$B$8,"Preis prüfen","im Rahmen"),"Eingaben prüfen"))))</f>
        <v/>
      </c>
    </row>
    <row r="88">
      <c r="A88" s="23" t="n"/>
      <c r="B88" s="57" t="n"/>
      <c r="C88" s="25" t="n"/>
      <c r="D88" s="25" t="n"/>
      <c r="E88" s="58" t="n"/>
      <c r="F88" s="59" t="n"/>
      <c r="G88" s="60" t="n"/>
      <c r="H88" s="61" t="n"/>
      <c r="I88" s="61" t="n"/>
      <c r="J88" s="61" t="n"/>
      <c r="K88" s="62" t="n"/>
      <c r="L88" s="23" t="n"/>
      <c r="M88" s="65">
        <f>IF($A88="","",IF(OR($E88="",$F88="",$G88=""),"",IFERROR($E88/$F88,"")))</f>
        <v/>
      </c>
      <c r="N88" s="65">
        <f>IF($M88="","",IFERROR($M88*$G88,""))</f>
        <v/>
      </c>
      <c r="O88" s="66">
        <f>IF($N88="","",IFERROR($N88*IF($H88="",'Parameter'!$B$5,$H88),""))</f>
        <v/>
      </c>
      <c r="P88" s="66">
        <f>IF($O88="","",IFERROR($O88+$G88*IF($I88="",'Parameter'!$B$6,$I88)+IF($J88="",0,$J88),""))</f>
        <v/>
      </c>
      <c r="Q88" s="66">
        <f>IF($P88="","",IFERROR($P88/(1-IF($K88="",'Parameter'!$B$7,$K88)),""))</f>
        <v/>
      </c>
      <c r="R88" s="56">
        <f>IF(OR($Q88="",$E88="",$G88=""),"",IFERROR($Q88/($E88*$G88),""))</f>
        <v/>
      </c>
      <c r="S88" s="36">
        <f>IF($A88="","",IF(OR($C88="",$D88="",NOT(ISNUMBER($B88)),COUNT($E88:$G88)&lt;3,IFERROR($E88&lt;=0,TRUE),IFERROR($F88&lt;=0,TRUE),IFERROR($G88&lt;=0,TRUE),IFERROR(IF($H88="",'Parameter'!$B$5,$H88)&lt;0,TRUE),IFERROR(IF($I88="",'Parameter'!$B$6,$I88)&lt;0,TRUE),IFERROR(IF($J88="",0,$J88)&lt;0,TRUE),IFERROR(IF($K88="",'Parameter'!$B$7,$K88)&lt;0,TRUE),IFERROR(IF($K88="",'Parameter'!$B$7,$K88)&gt;=1,TRUE)),"Eingaben prüfen",IF($R88="","Eingaben prüfen",IFERROR(IF($R88&gt;'Parameter'!$B$8,"Preis prüfen","im Rahmen"),"Eingaben prüfen"))))</f>
        <v/>
      </c>
    </row>
    <row r="89">
      <c r="A89" s="23" t="n"/>
      <c r="B89" s="57" t="n"/>
      <c r="C89" s="25" t="n"/>
      <c r="D89" s="25" t="n"/>
      <c r="E89" s="58" t="n"/>
      <c r="F89" s="59" t="n"/>
      <c r="G89" s="60" t="n"/>
      <c r="H89" s="61" t="n"/>
      <c r="I89" s="61" t="n"/>
      <c r="J89" s="61" t="n"/>
      <c r="K89" s="62" t="n"/>
      <c r="L89" s="23" t="n"/>
      <c r="M89" s="63">
        <f>IF($A89="","",IF(OR($E89="",$F89="",$G89=""),"",IFERROR($E89/$F89,"")))</f>
        <v/>
      </c>
      <c r="N89" s="63">
        <f>IF($M89="","",IFERROR($M89*$G89,""))</f>
        <v/>
      </c>
      <c r="O89" s="64">
        <f>IF($N89="","",IFERROR($N89*IF($H89="",'Parameter'!$B$5,$H89),""))</f>
        <v/>
      </c>
      <c r="P89" s="64">
        <f>IF($O89="","",IFERROR($O89+$G89*IF($I89="",'Parameter'!$B$6,$I89)+IF($J89="",0,$J89),""))</f>
        <v/>
      </c>
      <c r="Q89" s="64">
        <f>IF($P89="","",IFERROR($P89/(1-IF($K89="",'Parameter'!$B$7,$K89)),""))</f>
        <v/>
      </c>
      <c r="R89" s="53">
        <f>IF(OR($Q89="",$E89="",$G89=""),"",IFERROR($Q89/($E89*$G89),""))</f>
        <v/>
      </c>
      <c r="S89" s="33">
        <f>IF($A89="","",IF(OR($C89="",$D89="",NOT(ISNUMBER($B89)),COUNT($E89:$G89)&lt;3,IFERROR($E89&lt;=0,TRUE),IFERROR($F89&lt;=0,TRUE),IFERROR($G89&lt;=0,TRUE),IFERROR(IF($H89="",'Parameter'!$B$5,$H89)&lt;0,TRUE),IFERROR(IF($I89="",'Parameter'!$B$6,$I89)&lt;0,TRUE),IFERROR(IF($J89="",0,$J89)&lt;0,TRUE),IFERROR(IF($K89="",'Parameter'!$B$7,$K89)&lt;0,TRUE),IFERROR(IF($K89="",'Parameter'!$B$7,$K89)&gt;=1,TRUE)),"Eingaben prüfen",IF($R89="","Eingaben prüfen",IFERROR(IF($R89&gt;'Parameter'!$B$8,"Preis prüfen","im Rahmen"),"Eingaben prüfen"))))</f>
        <v/>
      </c>
    </row>
    <row r="90">
      <c r="A90" s="23" t="n"/>
      <c r="B90" s="57" t="n"/>
      <c r="C90" s="25" t="n"/>
      <c r="D90" s="25" t="n"/>
      <c r="E90" s="58" t="n"/>
      <c r="F90" s="59" t="n"/>
      <c r="G90" s="60" t="n"/>
      <c r="H90" s="61" t="n"/>
      <c r="I90" s="61" t="n"/>
      <c r="J90" s="61" t="n"/>
      <c r="K90" s="62" t="n"/>
      <c r="L90" s="23" t="n"/>
      <c r="M90" s="65">
        <f>IF($A90="","",IF(OR($E90="",$F90="",$G90=""),"",IFERROR($E90/$F90,"")))</f>
        <v/>
      </c>
      <c r="N90" s="65">
        <f>IF($M90="","",IFERROR($M90*$G90,""))</f>
        <v/>
      </c>
      <c r="O90" s="66">
        <f>IF($N90="","",IFERROR($N90*IF($H90="",'Parameter'!$B$5,$H90),""))</f>
        <v/>
      </c>
      <c r="P90" s="66">
        <f>IF($O90="","",IFERROR($O90+$G90*IF($I90="",'Parameter'!$B$6,$I90)+IF($J90="",0,$J90),""))</f>
        <v/>
      </c>
      <c r="Q90" s="66">
        <f>IF($P90="","",IFERROR($P90/(1-IF($K90="",'Parameter'!$B$7,$K90)),""))</f>
        <v/>
      </c>
      <c r="R90" s="56">
        <f>IF(OR($Q90="",$E90="",$G90=""),"",IFERROR($Q90/($E90*$G90),""))</f>
        <v/>
      </c>
      <c r="S90" s="36">
        <f>IF($A90="","",IF(OR($C90="",$D90="",NOT(ISNUMBER($B90)),COUNT($E90:$G90)&lt;3,IFERROR($E90&lt;=0,TRUE),IFERROR($F90&lt;=0,TRUE),IFERROR($G90&lt;=0,TRUE),IFERROR(IF($H90="",'Parameter'!$B$5,$H90)&lt;0,TRUE),IFERROR(IF($I90="",'Parameter'!$B$6,$I90)&lt;0,TRUE),IFERROR(IF($J90="",0,$J90)&lt;0,TRUE),IFERROR(IF($K90="",'Parameter'!$B$7,$K90)&lt;0,TRUE),IFERROR(IF($K90="",'Parameter'!$B$7,$K90)&gt;=1,TRUE)),"Eingaben prüfen",IF($R90="","Eingaben prüfen",IFERROR(IF($R90&gt;'Parameter'!$B$8,"Preis prüfen","im Rahmen"),"Eingaben prüfen"))))</f>
        <v/>
      </c>
    </row>
    <row r="91">
      <c r="A91" s="23" t="n"/>
      <c r="B91" s="57" t="n"/>
      <c r="C91" s="25" t="n"/>
      <c r="D91" s="25" t="n"/>
      <c r="E91" s="58" t="n"/>
      <c r="F91" s="59" t="n"/>
      <c r="G91" s="60" t="n"/>
      <c r="H91" s="61" t="n"/>
      <c r="I91" s="61" t="n"/>
      <c r="J91" s="61" t="n"/>
      <c r="K91" s="62" t="n"/>
      <c r="L91" s="23" t="n"/>
      <c r="M91" s="63">
        <f>IF($A91="","",IF(OR($E91="",$F91="",$G91=""),"",IFERROR($E91/$F91,"")))</f>
        <v/>
      </c>
      <c r="N91" s="63">
        <f>IF($M91="","",IFERROR($M91*$G91,""))</f>
        <v/>
      </c>
      <c r="O91" s="64">
        <f>IF($N91="","",IFERROR($N91*IF($H91="",'Parameter'!$B$5,$H91),""))</f>
        <v/>
      </c>
      <c r="P91" s="64">
        <f>IF($O91="","",IFERROR($O91+$G91*IF($I91="",'Parameter'!$B$6,$I91)+IF($J91="",0,$J91),""))</f>
        <v/>
      </c>
      <c r="Q91" s="64">
        <f>IF($P91="","",IFERROR($P91/(1-IF($K91="",'Parameter'!$B$7,$K91)),""))</f>
        <v/>
      </c>
      <c r="R91" s="53">
        <f>IF(OR($Q91="",$E91="",$G91=""),"",IFERROR($Q91/($E91*$G91),""))</f>
        <v/>
      </c>
      <c r="S91" s="33">
        <f>IF($A91="","",IF(OR($C91="",$D91="",NOT(ISNUMBER($B91)),COUNT($E91:$G91)&lt;3,IFERROR($E91&lt;=0,TRUE),IFERROR($F91&lt;=0,TRUE),IFERROR($G91&lt;=0,TRUE),IFERROR(IF($H91="",'Parameter'!$B$5,$H91)&lt;0,TRUE),IFERROR(IF($I91="",'Parameter'!$B$6,$I91)&lt;0,TRUE),IFERROR(IF($J91="",0,$J91)&lt;0,TRUE),IFERROR(IF($K91="",'Parameter'!$B$7,$K91)&lt;0,TRUE),IFERROR(IF($K91="",'Parameter'!$B$7,$K91)&gt;=1,TRUE)),"Eingaben prüfen",IF($R91="","Eingaben prüfen",IFERROR(IF($R91&gt;'Parameter'!$B$8,"Preis prüfen","im Rahmen"),"Eingaben prüfen"))))</f>
        <v/>
      </c>
    </row>
    <row r="92">
      <c r="A92" s="23" t="n"/>
      <c r="B92" s="57" t="n"/>
      <c r="C92" s="25" t="n"/>
      <c r="D92" s="25" t="n"/>
      <c r="E92" s="58" t="n"/>
      <c r="F92" s="59" t="n"/>
      <c r="G92" s="60" t="n"/>
      <c r="H92" s="61" t="n"/>
      <c r="I92" s="61" t="n"/>
      <c r="J92" s="61" t="n"/>
      <c r="K92" s="62" t="n"/>
      <c r="L92" s="23" t="n"/>
      <c r="M92" s="65">
        <f>IF($A92="","",IF(OR($E92="",$F92="",$G92=""),"",IFERROR($E92/$F92,"")))</f>
        <v/>
      </c>
      <c r="N92" s="65">
        <f>IF($M92="","",IFERROR($M92*$G92,""))</f>
        <v/>
      </c>
      <c r="O92" s="66">
        <f>IF($N92="","",IFERROR($N92*IF($H92="",'Parameter'!$B$5,$H92),""))</f>
        <v/>
      </c>
      <c r="P92" s="66">
        <f>IF($O92="","",IFERROR($O92+$G92*IF($I92="",'Parameter'!$B$6,$I92)+IF($J92="",0,$J92),""))</f>
        <v/>
      </c>
      <c r="Q92" s="66">
        <f>IF($P92="","",IFERROR($P92/(1-IF($K92="",'Parameter'!$B$7,$K92)),""))</f>
        <v/>
      </c>
      <c r="R92" s="56">
        <f>IF(OR($Q92="",$E92="",$G92=""),"",IFERROR($Q92/($E92*$G92),""))</f>
        <v/>
      </c>
      <c r="S92" s="36">
        <f>IF($A92="","",IF(OR($C92="",$D92="",NOT(ISNUMBER($B92)),COUNT($E92:$G92)&lt;3,IFERROR($E92&lt;=0,TRUE),IFERROR($F92&lt;=0,TRUE),IFERROR($G92&lt;=0,TRUE),IFERROR(IF($H92="",'Parameter'!$B$5,$H92)&lt;0,TRUE),IFERROR(IF($I92="",'Parameter'!$B$6,$I92)&lt;0,TRUE),IFERROR(IF($J92="",0,$J92)&lt;0,TRUE),IFERROR(IF($K92="",'Parameter'!$B$7,$K92)&lt;0,TRUE),IFERROR(IF($K92="",'Parameter'!$B$7,$K92)&gt;=1,TRUE)),"Eingaben prüfen",IF($R92="","Eingaben prüfen",IFERROR(IF($R92&gt;'Parameter'!$B$8,"Preis prüfen","im Rahmen"),"Eingaben prüfen"))))</f>
        <v/>
      </c>
    </row>
    <row r="93">
      <c r="A93" s="23" t="n"/>
      <c r="B93" s="57" t="n"/>
      <c r="C93" s="25" t="n"/>
      <c r="D93" s="25" t="n"/>
      <c r="E93" s="58" t="n"/>
      <c r="F93" s="59" t="n"/>
      <c r="G93" s="60" t="n"/>
      <c r="H93" s="61" t="n"/>
      <c r="I93" s="61" t="n"/>
      <c r="J93" s="61" t="n"/>
      <c r="K93" s="62" t="n"/>
      <c r="L93" s="23" t="n"/>
      <c r="M93" s="63">
        <f>IF($A93="","",IF(OR($E93="",$F93="",$G93=""),"",IFERROR($E93/$F93,"")))</f>
        <v/>
      </c>
      <c r="N93" s="63">
        <f>IF($M93="","",IFERROR($M93*$G93,""))</f>
        <v/>
      </c>
      <c r="O93" s="64">
        <f>IF($N93="","",IFERROR($N93*IF($H93="",'Parameter'!$B$5,$H93),""))</f>
        <v/>
      </c>
      <c r="P93" s="64">
        <f>IF($O93="","",IFERROR($O93+$G93*IF($I93="",'Parameter'!$B$6,$I93)+IF($J93="",0,$J93),""))</f>
        <v/>
      </c>
      <c r="Q93" s="64">
        <f>IF($P93="","",IFERROR($P93/(1-IF($K93="",'Parameter'!$B$7,$K93)),""))</f>
        <v/>
      </c>
      <c r="R93" s="53">
        <f>IF(OR($Q93="",$E93="",$G93=""),"",IFERROR($Q93/($E93*$G93),""))</f>
        <v/>
      </c>
      <c r="S93" s="33">
        <f>IF($A93="","",IF(OR($C93="",$D93="",NOT(ISNUMBER($B93)),COUNT($E93:$G93)&lt;3,IFERROR($E93&lt;=0,TRUE),IFERROR($F93&lt;=0,TRUE),IFERROR($G93&lt;=0,TRUE),IFERROR(IF($H93="",'Parameter'!$B$5,$H93)&lt;0,TRUE),IFERROR(IF($I93="",'Parameter'!$B$6,$I93)&lt;0,TRUE),IFERROR(IF($J93="",0,$J93)&lt;0,TRUE),IFERROR(IF($K93="",'Parameter'!$B$7,$K93)&lt;0,TRUE),IFERROR(IF($K93="",'Parameter'!$B$7,$K93)&gt;=1,TRUE)),"Eingaben prüfen",IF($R93="","Eingaben prüfen",IFERROR(IF($R93&gt;'Parameter'!$B$8,"Preis prüfen","im Rahmen"),"Eingaben prüfen"))))</f>
        <v/>
      </c>
    </row>
    <row r="94">
      <c r="A94" s="23" t="n"/>
      <c r="B94" s="57" t="n"/>
      <c r="C94" s="25" t="n"/>
      <c r="D94" s="25" t="n"/>
      <c r="E94" s="58" t="n"/>
      <c r="F94" s="59" t="n"/>
      <c r="G94" s="60" t="n"/>
      <c r="H94" s="61" t="n"/>
      <c r="I94" s="61" t="n"/>
      <c r="J94" s="61" t="n"/>
      <c r="K94" s="62" t="n"/>
      <c r="L94" s="23" t="n"/>
      <c r="M94" s="65">
        <f>IF($A94="","",IF(OR($E94="",$F94="",$G94=""),"",IFERROR($E94/$F94,"")))</f>
        <v/>
      </c>
      <c r="N94" s="65">
        <f>IF($M94="","",IFERROR($M94*$G94,""))</f>
        <v/>
      </c>
      <c r="O94" s="66">
        <f>IF($N94="","",IFERROR($N94*IF($H94="",'Parameter'!$B$5,$H94),""))</f>
        <v/>
      </c>
      <c r="P94" s="66">
        <f>IF($O94="","",IFERROR($O94+$G94*IF($I94="",'Parameter'!$B$6,$I94)+IF($J94="",0,$J94),""))</f>
        <v/>
      </c>
      <c r="Q94" s="66">
        <f>IF($P94="","",IFERROR($P94/(1-IF($K94="",'Parameter'!$B$7,$K94)),""))</f>
        <v/>
      </c>
      <c r="R94" s="56">
        <f>IF(OR($Q94="",$E94="",$G94=""),"",IFERROR($Q94/($E94*$G94),""))</f>
        <v/>
      </c>
      <c r="S94" s="36">
        <f>IF($A94="","",IF(OR($C94="",$D94="",NOT(ISNUMBER($B94)),COUNT($E94:$G94)&lt;3,IFERROR($E94&lt;=0,TRUE),IFERROR($F94&lt;=0,TRUE),IFERROR($G94&lt;=0,TRUE),IFERROR(IF($H94="",'Parameter'!$B$5,$H94)&lt;0,TRUE),IFERROR(IF($I94="",'Parameter'!$B$6,$I94)&lt;0,TRUE),IFERROR(IF($J94="",0,$J94)&lt;0,TRUE),IFERROR(IF($K94="",'Parameter'!$B$7,$K94)&lt;0,TRUE),IFERROR(IF($K94="",'Parameter'!$B$7,$K94)&gt;=1,TRUE)),"Eingaben prüfen",IF($R94="","Eingaben prüfen",IFERROR(IF($R94&gt;'Parameter'!$B$8,"Preis prüfen","im Rahmen"),"Eingaben prüfen"))))</f>
        <v/>
      </c>
    </row>
    <row r="95">
      <c r="A95" s="23" t="n"/>
      <c r="B95" s="57" t="n"/>
      <c r="C95" s="25" t="n"/>
      <c r="D95" s="25" t="n"/>
      <c r="E95" s="58" t="n"/>
      <c r="F95" s="59" t="n"/>
      <c r="G95" s="60" t="n"/>
      <c r="H95" s="61" t="n"/>
      <c r="I95" s="61" t="n"/>
      <c r="J95" s="61" t="n"/>
      <c r="K95" s="62" t="n"/>
      <c r="L95" s="23" t="n"/>
      <c r="M95" s="63">
        <f>IF($A95="","",IF(OR($E95="",$F95="",$G95=""),"",IFERROR($E95/$F95,"")))</f>
        <v/>
      </c>
      <c r="N95" s="63">
        <f>IF($M95="","",IFERROR($M95*$G95,""))</f>
        <v/>
      </c>
      <c r="O95" s="64">
        <f>IF($N95="","",IFERROR($N95*IF($H95="",'Parameter'!$B$5,$H95),""))</f>
        <v/>
      </c>
      <c r="P95" s="64">
        <f>IF($O95="","",IFERROR($O95+$G95*IF($I95="",'Parameter'!$B$6,$I95)+IF($J95="",0,$J95),""))</f>
        <v/>
      </c>
      <c r="Q95" s="64">
        <f>IF($P95="","",IFERROR($P95/(1-IF($K95="",'Parameter'!$B$7,$K95)),""))</f>
        <v/>
      </c>
      <c r="R95" s="53">
        <f>IF(OR($Q95="",$E95="",$G95=""),"",IFERROR($Q95/($E95*$G95),""))</f>
        <v/>
      </c>
      <c r="S95" s="33">
        <f>IF($A95="","",IF(OR($C95="",$D95="",NOT(ISNUMBER($B95)),COUNT($E95:$G95)&lt;3,IFERROR($E95&lt;=0,TRUE),IFERROR($F95&lt;=0,TRUE),IFERROR($G95&lt;=0,TRUE),IFERROR(IF($H95="",'Parameter'!$B$5,$H95)&lt;0,TRUE),IFERROR(IF($I95="",'Parameter'!$B$6,$I95)&lt;0,TRUE),IFERROR(IF($J95="",0,$J95)&lt;0,TRUE),IFERROR(IF($K95="",'Parameter'!$B$7,$K95)&lt;0,TRUE),IFERROR(IF($K95="",'Parameter'!$B$7,$K95)&gt;=1,TRUE)),"Eingaben prüfen",IF($R95="","Eingaben prüfen",IFERROR(IF($R95&gt;'Parameter'!$B$8,"Preis prüfen","im Rahmen"),"Eingaben prüfen"))))</f>
        <v/>
      </c>
    </row>
    <row r="96">
      <c r="A96" s="23" t="n"/>
      <c r="B96" s="57" t="n"/>
      <c r="C96" s="25" t="n"/>
      <c r="D96" s="25" t="n"/>
      <c r="E96" s="58" t="n"/>
      <c r="F96" s="59" t="n"/>
      <c r="G96" s="60" t="n"/>
      <c r="H96" s="61" t="n"/>
      <c r="I96" s="61" t="n"/>
      <c r="J96" s="61" t="n"/>
      <c r="K96" s="62" t="n"/>
      <c r="L96" s="23" t="n"/>
      <c r="M96" s="65">
        <f>IF($A96="","",IF(OR($E96="",$F96="",$G96=""),"",IFERROR($E96/$F96,"")))</f>
        <v/>
      </c>
      <c r="N96" s="65">
        <f>IF($M96="","",IFERROR($M96*$G96,""))</f>
        <v/>
      </c>
      <c r="O96" s="66">
        <f>IF($N96="","",IFERROR($N96*IF($H96="",'Parameter'!$B$5,$H96),""))</f>
        <v/>
      </c>
      <c r="P96" s="66">
        <f>IF($O96="","",IFERROR($O96+$G96*IF($I96="",'Parameter'!$B$6,$I96)+IF($J96="",0,$J96),""))</f>
        <v/>
      </c>
      <c r="Q96" s="66">
        <f>IF($P96="","",IFERROR($P96/(1-IF($K96="",'Parameter'!$B$7,$K96)),""))</f>
        <v/>
      </c>
      <c r="R96" s="56">
        <f>IF(OR($Q96="",$E96="",$G96=""),"",IFERROR($Q96/($E96*$G96),""))</f>
        <v/>
      </c>
      <c r="S96" s="36">
        <f>IF($A96="","",IF(OR($C96="",$D96="",NOT(ISNUMBER($B96)),COUNT($E96:$G96)&lt;3,IFERROR($E96&lt;=0,TRUE),IFERROR($F96&lt;=0,TRUE),IFERROR($G96&lt;=0,TRUE),IFERROR(IF($H96="",'Parameter'!$B$5,$H96)&lt;0,TRUE),IFERROR(IF($I96="",'Parameter'!$B$6,$I96)&lt;0,TRUE),IFERROR(IF($J96="",0,$J96)&lt;0,TRUE),IFERROR(IF($K96="",'Parameter'!$B$7,$K96)&lt;0,TRUE),IFERROR(IF($K96="",'Parameter'!$B$7,$K96)&gt;=1,TRUE)),"Eingaben prüfen",IF($R96="","Eingaben prüfen",IFERROR(IF($R96&gt;'Parameter'!$B$8,"Preis prüfen","im Rahmen"),"Eingaben prüfen"))))</f>
        <v/>
      </c>
    </row>
    <row r="97">
      <c r="A97" s="23" t="n"/>
      <c r="B97" s="57" t="n"/>
      <c r="C97" s="25" t="n"/>
      <c r="D97" s="25" t="n"/>
      <c r="E97" s="58" t="n"/>
      <c r="F97" s="59" t="n"/>
      <c r="G97" s="60" t="n"/>
      <c r="H97" s="61" t="n"/>
      <c r="I97" s="61" t="n"/>
      <c r="J97" s="61" t="n"/>
      <c r="K97" s="62" t="n"/>
      <c r="L97" s="23" t="n"/>
      <c r="M97" s="63">
        <f>IF($A97="","",IF(OR($E97="",$F97="",$G97=""),"",IFERROR($E97/$F97,"")))</f>
        <v/>
      </c>
      <c r="N97" s="63">
        <f>IF($M97="","",IFERROR($M97*$G97,""))</f>
        <v/>
      </c>
      <c r="O97" s="64">
        <f>IF($N97="","",IFERROR($N97*IF($H97="",'Parameter'!$B$5,$H97),""))</f>
        <v/>
      </c>
      <c r="P97" s="64">
        <f>IF($O97="","",IFERROR($O97+$G97*IF($I97="",'Parameter'!$B$6,$I97)+IF($J97="",0,$J97),""))</f>
        <v/>
      </c>
      <c r="Q97" s="64">
        <f>IF($P97="","",IFERROR($P97/(1-IF($K97="",'Parameter'!$B$7,$K97)),""))</f>
        <v/>
      </c>
      <c r="R97" s="53">
        <f>IF(OR($Q97="",$E97="",$G97=""),"",IFERROR($Q97/($E97*$G97),""))</f>
        <v/>
      </c>
      <c r="S97" s="33">
        <f>IF($A97="","",IF(OR($C97="",$D97="",NOT(ISNUMBER($B97)),COUNT($E97:$G97)&lt;3,IFERROR($E97&lt;=0,TRUE),IFERROR($F97&lt;=0,TRUE),IFERROR($G97&lt;=0,TRUE),IFERROR(IF($H97="",'Parameter'!$B$5,$H97)&lt;0,TRUE),IFERROR(IF($I97="",'Parameter'!$B$6,$I97)&lt;0,TRUE),IFERROR(IF($J97="",0,$J97)&lt;0,TRUE),IFERROR(IF($K97="",'Parameter'!$B$7,$K97)&lt;0,TRUE),IFERROR(IF($K97="",'Parameter'!$B$7,$K97)&gt;=1,TRUE)),"Eingaben prüfen",IF($R97="","Eingaben prüfen",IFERROR(IF($R97&gt;'Parameter'!$B$8,"Preis prüfen","im Rahmen"),"Eingaben prüfen"))))</f>
        <v/>
      </c>
    </row>
    <row r="98">
      <c r="A98" s="23" t="n"/>
      <c r="B98" s="57" t="n"/>
      <c r="C98" s="25" t="n"/>
      <c r="D98" s="25" t="n"/>
      <c r="E98" s="58" t="n"/>
      <c r="F98" s="59" t="n"/>
      <c r="G98" s="60" t="n"/>
      <c r="H98" s="61" t="n"/>
      <c r="I98" s="61" t="n"/>
      <c r="J98" s="61" t="n"/>
      <c r="K98" s="62" t="n"/>
      <c r="L98" s="23" t="n"/>
      <c r="M98" s="65">
        <f>IF($A98="","",IF(OR($E98="",$F98="",$G98=""),"",IFERROR($E98/$F98,"")))</f>
        <v/>
      </c>
      <c r="N98" s="65">
        <f>IF($M98="","",IFERROR($M98*$G98,""))</f>
        <v/>
      </c>
      <c r="O98" s="66">
        <f>IF($N98="","",IFERROR($N98*IF($H98="",'Parameter'!$B$5,$H98),""))</f>
        <v/>
      </c>
      <c r="P98" s="66">
        <f>IF($O98="","",IFERROR($O98+$G98*IF($I98="",'Parameter'!$B$6,$I98)+IF($J98="",0,$J98),""))</f>
        <v/>
      </c>
      <c r="Q98" s="66">
        <f>IF($P98="","",IFERROR($P98/(1-IF($K98="",'Parameter'!$B$7,$K98)),""))</f>
        <v/>
      </c>
      <c r="R98" s="56">
        <f>IF(OR($Q98="",$E98="",$G98=""),"",IFERROR($Q98/($E98*$G98),""))</f>
        <v/>
      </c>
      <c r="S98" s="36">
        <f>IF($A98="","",IF(OR($C98="",$D98="",NOT(ISNUMBER($B98)),COUNT($E98:$G98)&lt;3,IFERROR($E98&lt;=0,TRUE),IFERROR($F98&lt;=0,TRUE),IFERROR($G98&lt;=0,TRUE),IFERROR(IF($H98="",'Parameter'!$B$5,$H98)&lt;0,TRUE),IFERROR(IF($I98="",'Parameter'!$B$6,$I98)&lt;0,TRUE),IFERROR(IF($J98="",0,$J98)&lt;0,TRUE),IFERROR(IF($K98="",'Parameter'!$B$7,$K98)&lt;0,TRUE),IFERROR(IF($K98="",'Parameter'!$B$7,$K98)&gt;=1,TRUE)),"Eingaben prüfen",IF($R98="","Eingaben prüfen",IFERROR(IF($R98&gt;'Parameter'!$B$8,"Preis prüfen","im Rahmen"),"Eingaben prüfen"))))</f>
        <v/>
      </c>
    </row>
    <row r="99">
      <c r="A99" s="23" t="n"/>
      <c r="B99" s="57" t="n"/>
      <c r="C99" s="25" t="n"/>
      <c r="D99" s="25" t="n"/>
      <c r="E99" s="58" t="n"/>
      <c r="F99" s="59" t="n"/>
      <c r="G99" s="60" t="n"/>
      <c r="H99" s="61" t="n"/>
      <c r="I99" s="61" t="n"/>
      <c r="J99" s="61" t="n"/>
      <c r="K99" s="62" t="n"/>
      <c r="L99" s="23" t="n"/>
      <c r="M99" s="63">
        <f>IF($A99="","",IF(OR($E99="",$F99="",$G99=""),"",IFERROR($E99/$F99,"")))</f>
        <v/>
      </c>
      <c r="N99" s="63">
        <f>IF($M99="","",IFERROR($M99*$G99,""))</f>
        <v/>
      </c>
      <c r="O99" s="64">
        <f>IF($N99="","",IFERROR($N99*IF($H99="",'Parameter'!$B$5,$H99),""))</f>
        <v/>
      </c>
      <c r="P99" s="64">
        <f>IF($O99="","",IFERROR($O99+$G99*IF($I99="",'Parameter'!$B$6,$I99)+IF($J99="",0,$J99),""))</f>
        <v/>
      </c>
      <c r="Q99" s="64">
        <f>IF($P99="","",IFERROR($P99/(1-IF($K99="",'Parameter'!$B$7,$K99)),""))</f>
        <v/>
      </c>
      <c r="R99" s="53">
        <f>IF(OR($Q99="",$E99="",$G99=""),"",IFERROR($Q99/($E99*$G99),""))</f>
        <v/>
      </c>
      <c r="S99" s="33">
        <f>IF($A99="","",IF(OR($C99="",$D99="",NOT(ISNUMBER($B99)),COUNT($E99:$G99)&lt;3,IFERROR($E99&lt;=0,TRUE),IFERROR($F99&lt;=0,TRUE),IFERROR($G99&lt;=0,TRUE),IFERROR(IF($H99="",'Parameter'!$B$5,$H99)&lt;0,TRUE),IFERROR(IF($I99="",'Parameter'!$B$6,$I99)&lt;0,TRUE),IFERROR(IF($J99="",0,$J99)&lt;0,TRUE),IFERROR(IF($K99="",'Parameter'!$B$7,$K99)&lt;0,TRUE),IFERROR(IF($K99="",'Parameter'!$B$7,$K99)&gt;=1,TRUE)),"Eingaben prüfen",IF($R99="","Eingaben prüfen",IFERROR(IF($R99&gt;'Parameter'!$B$8,"Preis prüfen","im Rahmen"),"Eingaben prüfen"))))</f>
        <v/>
      </c>
    </row>
    <row r="100">
      <c r="A100" s="23" t="n"/>
      <c r="B100" s="57" t="n"/>
      <c r="C100" s="25" t="n"/>
      <c r="D100" s="25" t="n"/>
      <c r="E100" s="58" t="n"/>
      <c r="F100" s="59" t="n"/>
      <c r="G100" s="60" t="n"/>
      <c r="H100" s="61" t="n"/>
      <c r="I100" s="61" t="n"/>
      <c r="J100" s="61" t="n"/>
      <c r="K100" s="62" t="n"/>
      <c r="L100" s="23" t="n"/>
      <c r="M100" s="65">
        <f>IF($A100="","",IF(OR($E100="",$F100="",$G100=""),"",IFERROR($E100/$F100,"")))</f>
        <v/>
      </c>
      <c r="N100" s="65">
        <f>IF($M100="","",IFERROR($M100*$G100,""))</f>
        <v/>
      </c>
      <c r="O100" s="66">
        <f>IF($N100="","",IFERROR($N100*IF($H100="",'Parameter'!$B$5,$H100),""))</f>
        <v/>
      </c>
      <c r="P100" s="66">
        <f>IF($O100="","",IFERROR($O100+$G100*IF($I100="",'Parameter'!$B$6,$I100)+IF($J100="",0,$J100),""))</f>
        <v/>
      </c>
      <c r="Q100" s="66">
        <f>IF($P100="","",IFERROR($P100/(1-IF($K100="",'Parameter'!$B$7,$K100)),""))</f>
        <v/>
      </c>
      <c r="R100" s="56">
        <f>IF(OR($Q100="",$E100="",$G100=""),"",IFERROR($Q100/($E100*$G100),""))</f>
        <v/>
      </c>
      <c r="S100" s="36">
        <f>IF($A100="","",IF(OR($C100="",$D100="",NOT(ISNUMBER($B100)),COUNT($E100:$G100)&lt;3,IFERROR($E100&lt;=0,TRUE),IFERROR($F100&lt;=0,TRUE),IFERROR($G100&lt;=0,TRUE),IFERROR(IF($H100="",'Parameter'!$B$5,$H100)&lt;0,TRUE),IFERROR(IF($I100="",'Parameter'!$B$6,$I100)&lt;0,TRUE),IFERROR(IF($J100="",0,$J100)&lt;0,TRUE),IFERROR(IF($K100="",'Parameter'!$B$7,$K100)&lt;0,TRUE),IFERROR(IF($K100="",'Parameter'!$B$7,$K100)&gt;=1,TRUE)),"Eingaben prüfen",IF($R100="","Eingaben prüfen",IFERROR(IF($R100&gt;'Parameter'!$B$8,"Preis prüfen","im Rahmen"),"Eingaben prüfen"))))</f>
        <v/>
      </c>
    </row>
    <row r="101">
      <c r="A101" s="23" t="n"/>
      <c r="B101" s="57" t="n"/>
      <c r="C101" s="25" t="n"/>
      <c r="D101" s="25" t="n"/>
      <c r="E101" s="58" t="n"/>
      <c r="F101" s="59" t="n"/>
      <c r="G101" s="60" t="n"/>
      <c r="H101" s="61" t="n"/>
      <c r="I101" s="61" t="n"/>
      <c r="J101" s="61" t="n"/>
      <c r="K101" s="62" t="n"/>
      <c r="L101" s="23" t="n"/>
      <c r="M101" s="63">
        <f>IF($A101="","",IF(OR($E101="",$F101="",$G101=""),"",IFERROR($E101/$F101,"")))</f>
        <v/>
      </c>
      <c r="N101" s="63">
        <f>IF($M101="","",IFERROR($M101*$G101,""))</f>
        <v/>
      </c>
      <c r="O101" s="64">
        <f>IF($N101="","",IFERROR($N101*IF($H101="",'Parameter'!$B$5,$H101),""))</f>
        <v/>
      </c>
      <c r="P101" s="64">
        <f>IF($O101="","",IFERROR($O101+$G101*IF($I101="",'Parameter'!$B$6,$I101)+IF($J101="",0,$J101),""))</f>
        <v/>
      </c>
      <c r="Q101" s="64">
        <f>IF($P101="","",IFERROR($P101/(1-IF($K101="",'Parameter'!$B$7,$K101)),""))</f>
        <v/>
      </c>
      <c r="R101" s="53">
        <f>IF(OR($Q101="",$E101="",$G101=""),"",IFERROR($Q101/($E101*$G101),""))</f>
        <v/>
      </c>
      <c r="S101" s="33">
        <f>IF($A101="","",IF(OR($C101="",$D101="",NOT(ISNUMBER($B101)),COUNT($E101:$G101)&lt;3,IFERROR($E101&lt;=0,TRUE),IFERROR($F101&lt;=0,TRUE),IFERROR($G101&lt;=0,TRUE),IFERROR(IF($H101="",'Parameter'!$B$5,$H101)&lt;0,TRUE),IFERROR(IF($I101="",'Parameter'!$B$6,$I101)&lt;0,TRUE),IFERROR(IF($J101="",0,$J101)&lt;0,TRUE),IFERROR(IF($K101="",'Parameter'!$B$7,$K101)&lt;0,TRUE),IFERROR(IF($K101="",'Parameter'!$B$7,$K101)&gt;=1,TRUE)),"Eingaben prüfen",IF($R101="","Eingaben prüfen",IFERROR(IF($R101&gt;'Parameter'!$B$8,"Preis prüfen","im Rahmen"),"Eingaben prüfen"))))</f>
        <v/>
      </c>
    </row>
    <row r="102">
      <c r="A102" s="23" t="n"/>
      <c r="B102" s="57" t="n"/>
      <c r="C102" s="25" t="n"/>
      <c r="D102" s="25" t="n"/>
      <c r="E102" s="58" t="n"/>
      <c r="F102" s="59" t="n"/>
      <c r="G102" s="60" t="n"/>
      <c r="H102" s="61" t="n"/>
      <c r="I102" s="61" t="n"/>
      <c r="J102" s="61" t="n"/>
      <c r="K102" s="62" t="n"/>
      <c r="L102" s="23" t="n"/>
      <c r="M102" s="65">
        <f>IF($A102="","",IF(OR($E102="",$F102="",$G102=""),"",IFERROR($E102/$F102,"")))</f>
        <v/>
      </c>
      <c r="N102" s="65">
        <f>IF($M102="","",IFERROR($M102*$G102,""))</f>
        <v/>
      </c>
      <c r="O102" s="66">
        <f>IF($N102="","",IFERROR($N102*IF($H102="",'Parameter'!$B$5,$H102),""))</f>
        <v/>
      </c>
      <c r="P102" s="66">
        <f>IF($O102="","",IFERROR($O102+$G102*IF($I102="",'Parameter'!$B$6,$I102)+IF($J102="",0,$J102),""))</f>
        <v/>
      </c>
      <c r="Q102" s="66">
        <f>IF($P102="","",IFERROR($P102/(1-IF($K102="",'Parameter'!$B$7,$K102)),""))</f>
        <v/>
      </c>
      <c r="R102" s="56">
        <f>IF(OR($Q102="",$E102="",$G102=""),"",IFERROR($Q102/($E102*$G102),""))</f>
        <v/>
      </c>
      <c r="S102" s="36">
        <f>IF($A102="","",IF(OR($C102="",$D102="",NOT(ISNUMBER($B102)),COUNT($E102:$G102)&lt;3,IFERROR($E102&lt;=0,TRUE),IFERROR($F102&lt;=0,TRUE),IFERROR($G102&lt;=0,TRUE),IFERROR(IF($H102="",'Parameter'!$B$5,$H102)&lt;0,TRUE),IFERROR(IF($I102="",'Parameter'!$B$6,$I102)&lt;0,TRUE),IFERROR(IF($J102="",0,$J102)&lt;0,TRUE),IFERROR(IF($K102="",'Parameter'!$B$7,$K102)&lt;0,TRUE),IFERROR(IF($K102="",'Parameter'!$B$7,$K102)&gt;=1,TRUE)),"Eingaben prüfen",IF($R102="","Eingaben prüfen",IFERROR(IF($R102&gt;'Parameter'!$B$8,"Preis prüfen","im Rahmen"),"Eingaben prüfen"))))</f>
        <v/>
      </c>
    </row>
    <row r="103">
      <c r="A103" s="23" t="n"/>
      <c r="B103" s="57" t="n"/>
      <c r="C103" s="25" t="n"/>
      <c r="D103" s="25" t="n"/>
      <c r="E103" s="58" t="n"/>
      <c r="F103" s="59" t="n"/>
      <c r="G103" s="60" t="n"/>
      <c r="H103" s="61" t="n"/>
      <c r="I103" s="61" t="n"/>
      <c r="J103" s="61" t="n"/>
      <c r="K103" s="62" t="n"/>
      <c r="L103" s="23" t="n"/>
      <c r="M103" s="63">
        <f>IF($A103="","",IF(OR($E103="",$F103="",$G103=""),"",IFERROR($E103/$F103,"")))</f>
        <v/>
      </c>
      <c r="N103" s="63">
        <f>IF($M103="","",IFERROR($M103*$G103,""))</f>
        <v/>
      </c>
      <c r="O103" s="64">
        <f>IF($N103="","",IFERROR($N103*IF($H103="",'Parameter'!$B$5,$H103),""))</f>
        <v/>
      </c>
      <c r="P103" s="64">
        <f>IF($O103="","",IFERROR($O103+$G103*IF($I103="",'Parameter'!$B$6,$I103)+IF($J103="",0,$J103),""))</f>
        <v/>
      </c>
      <c r="Q103" s="64">
        <f>IF($P103="","",IFERROR($P103/(1-IF($K103="",'Parameter'!$B$7,$K103)),""))</f>
        <v/>
      </c>
      <c r="R103" s="53">
        <f>IF(OR($Q103="",$E103="",$G103=""),"",IFERROR($Q103/($E103*$G103),""))</f>
        <v/>
      </c>
      <c r="S103" s="33">
        <f>IF($A103="","",IF(OR($C103="",$D103="",NOT(ISNUMBER($B103)),COUNT($E103:$G103)&lt;3,IFERROR($E103&lt;=0,TRUE),IFERROR($F103&lt;=0,TRUE),IFERROR($G103&lt;=0,TRUE),IFERROR(IF($H103="",'Parameter'!$B$5,$H103)&lt;0,TRUE),IFERROR(IF($I103="",'Parameter'!$B$6,$I103)&lt;0,TRUE),IFERROR(IF($J103="",0,$J103)&lt;0,TRUE),IFERROR(IF($K103="",'Parameter'!$B$7,$K103)&lt;0,TRUE),IFERROR(IF($K103="",'Parameter'!$B$7,$K103)&gt;=1,TRUE)),"Eingaben prüfen",IF($R103="","Eingaben prüfen",IFERROR(IF($R103&gt;'Parameter'!$B$8,"Preis prüfen","im Rahmen"),"Eingaben prüfen"))))</f>
        <v/>
      </c>
    </row>
    <row r="104">
      <c r="A104" s="23" t="n"/>
      <c r="B104" s="57" t="n"/>
      <c r="C104" s="25" t="n"/>
      <c r="D104" s="25" t="n"/>
      <c r="E104" s="58" t="n"/>
      <c r="F104" s="59" t="n"/>
      <c r="G104" s="60" t="n"/>
      <c r="H104" s="61" t="n"/>
      <c r="I104" s="61" t="n"/>
      <c r="J104" s="61" t="n"/>
      <c r="K104" s="62" t="n"/>
      <c r="L104" s="23" t="n"/>
      <c r="M104" s="65">
        <f>IF($A104="","",IF(OR($E104="",$F104="",$G104=""),"",IFERROR($E104/$F104,"")))</f>
        <v/>
      </c>
      <c r="N104" s="65">
        <f>IF($M104="","",IFERROR($M104*$G104,""))</f>
        <v/>
      </c>
      <c r="O104" s="66">
        <f>IF($N104="","",IFERROR($N104*IF($H104="",'Parameter'!$B$5,$H104),""))</f>
        <v/>
      </c>
      <c r="P104" s="66">
        <f>IF($O104="","",IFERROR($O104+$G104*IF($I104="",'Parameter'!$B$6,$I104)+IF($J104="",0,$J104),""))</f>
        <v/>
      </c>
      <c r="Q104" s="66">
        <f>IF($P104="","",IFERROR($P104/(1-IF($K104="",'Parameter'!$B$7,$K104)),""))</f>
        <v/>
      </c>
      <c r="R104" s="56">
        <f>IF(OR($Q104="",$E104="",$G104=""),"",IFERROR($Q104/($E104*$G104),""))</f>
        <v/>
      </c>
      <c r="S104" s="36">
        <f>IF($A104="","",IF(OR($C104="",$D104="",NOT(ISNUMBER($B104)),COUNT($E104:$G104)&lt;3,IFERROR($E104&lt;=0,TRUE),IFERROR($F104&lt;=0,TRUE),IFERROR($G104&lt;=0,TRUE),IFERROR(IF($H104="",'Parameter'!$B$5,$H104)&lt;0,TRUE),IFERROR(IF($I104="",'Parameter'!$B$6,$I104)&lt;0,TRUE),IFERROR(IF($J104="",0,$J104)&lt;0,TRUE),IFERROR(IF($K104="",'Parameter'!$B$7,$K104)&lt;0,TRUE),IFERROR(IF($K104="",'Parameter'!$B$7,$K104)&gt;=1,TRUE)),"Eingaben prüfen",IF($R104="","Eingaben prüfen",IFERROR(IF($R104&gt;'Parameter'!$B$8,"Preis prüfen","im Rahmen"),"Eingaben prüfen"))))</f>
        <v/>
      </c>
    </row>
  </sheetData>
  <autoFilter ref="A4:S104"/>
  <mergeCells count="1">
    <mergeCell ref="A1:S1"/>
  </mergeCells>
  <conditionalFormatting sqref="S5:S104">
    <cfRule type="expression" priority="1" dxfId="0">
      <formula>$S5="Preis prüfen"</formula>
    </cfRule>
    <cfRule type="expression" priority="2" dxfId="0">
      <formula>$S5="Eingaben prüfen"</formula>
    </cfRule>
    <cfRule type="expression" priority="3" dxfId="1">
      <formula>$S5="im Rahmen"</formula>
    </cfRule>
  </conditionalFormatting>
  <conditionalFormatting sqref="L5:L104">
    <cfRule type="expression" priority="4" dxfId="1">
      <formula>$L5="Freigegeben"</formula>
    </cfRule>
  </conditionalFormatting>
  <dataValidations count="9">
    <dataValidation sqref="B5:B104" showDropDown="0" showInputMessage="1" showErrorMessage="1" allowBlank="0" errorTitle="Ungültiges Datum" error="Bitte ein Datum im zulässigen Zeitraum eingeben." promptTitle="Stand der Kalkulation" prompt="Datum im Format TT.MM.JJJJ eingeben." type="date" operator="between">
      <formula1>42624</formula1>
      <formula2>49924</formula2>
    </dataValidation>
    <dataValidation sqref="E5:E104" showDropDown="0" showInputMessage="1" showErrorMessage="1" allowBlank="0" errorTitle="Ungültige Fläche" error="Bitte eine Fläche größer als 0 und höchstens 100.000 m² eingeben." promptTitle="Fläche" prompt="Zu reinigende Fläche in m²." type="decimal" operator="between">
      <formula1>0.01</formula1>
      <formula2>100000</formula2>
    </dataValidation>
    <dataValidation sqref="F5:F104" showDropDown="0" showInputMessage="1" showErrorMessage="1" allowBlank="0" errorTitle="Ungültiger Leistungswert" error="Bitte einen Leistungswert größer als 0 und höchstens 5.000 m²/h eingeben." promptTitle="Leistungswert" prompt="Beispielhafte Leistung in m² je Stunde." type="decimal" operator="between">
      <formula1>0.01</formula1>
      <formula2>5000</formula2>
    </dataValidation>
    <dataValidation sqref="G5:G104" showDropDown="0" showInputMessage="1" showErrorMessage="1" allowBlank="0" errorTitle="Ungültige Häufigkeit" error="Bitte einen Wert größer als 0 und höchstens 100 Einsätze pro Monat eingeben." promptTitle="Einsätze pro Monat" prompt="Dezimalwerte, beispielsweise für seltene Intervalle, sind möglich." type="decimal" operator="between">
      <formula1>0.01</formula1>
      <formula2>100</formula2>
    </dataValidation>
    <dataValidation sqref="H5:H104" showDropDown="0" showInputMessage="1" showErrorMessage="1" allowBlank="0" errorTitle="Ungültiger Lohnkostensatz" error="Bitte einen Betrag zwischen 0 € und 250 € je Stunde eingeben oder leer lassen." promptTitle="Lohnkostensatz" prompt="Leer bedeutet: Standardwert aus dem Blatt „Parameter“." type="decimal" operator="between">
      <formula1>0</formula1>
      <formula2>250</formula2>
    </dataValidation>
    <dataValidation sqref="I5:I104" showDropDown="0" showInputMessage="1" showErrorMessage="1" allowBlank="0" errorTitle="Ungültige Materialkosten" error="Bitte einen Betrag zwischen 0 € und 5.000 € je Einsatz eingeben oder leer lassen." promptTitle="Materialkosten" prompt="Leer bedeutet: Standardwert aus dem Blatt „Parameter“." type="decimal" operator="between">
      <formula1>0</formula1>
      <formula2>5000</formula2>
    </dataValidation>
    <dataValidation sqref="J5:J104" showDropDown="0" showInputMessage="1" showErrorMessage="1" allowBlank="0" errorTitle="Ungültige sonstige Kosten" error="Bitte einen Betrag zwischen 0 € und 100.000 € pro Monat eingeben." promptTitle="Sonstige Kosten" prompt="Weitere objektbezogene Kosten pro Monat; leer wird als 0 € behandelt." type="decimal" operator="between">
      <formula1>0</formula1>
      <formula2>100000</formula2>
    </dataValidation>
    <dataValidation sqref="K5:K104" showDropDown="0" showInputMessage="1" showErrorMessage="1" allowBlank="0" errorTitle="Ungültige Zielmarge" error="Bitte eine Zielmarge zwischen 0 % und 60 % eingeben oder leer lassen." promptTitle="Zielmarge" prompt="Leer bedeutet: Standard-Zielmarge aus dem Blatt „Parameter“." type="decimal" operator="between">
      <formula1>0</formula1>
      <formula2>0.6</formula2>
    </dataValidation>
    <dataValidation sqref="L5:L104" showDropDown="0" showInputMessage="1" showErrorMessage="1" allowBlank="0" errorTitle="Ungültiger Status" error="Bitte einen Status aus der Auswahlliste verwenden." promptTitle="Bearbeitungsstatus" prompt="Der Status wird manuell durch die Objektleitung oder Disposition gesetzt." type="list">
      <formula1>"Entwurf,Prüfen,Freigegeben,Inaktiv"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8" customWidth="1" min="3" max="3"/>
    <col width="54" customWidth="1" min="4" max="4"/>
    <col width="4" customWidth="1" min="5" max="5"/>
    <col width="18" customWidth="1" min="6" max="6"/>
    <col width="42" customWidth="1" min="7" max="7"/>
    <col width="4" customWidth="1" min="8" max="8"/>
  </cols>
  <sheetData>
    <row r="1" ht="28" customHeight="1">
      <c r="A1" s="1" t="inlineStr">
        <is>
          <t>Parameter und stabile Statuswerte</t>
        </is>
      </c>
      <c r="B1" s="42" t="n"/>
      <c r="C1" s="42" t="n"/>
      <c r="D1" s="42" t="n"/>
      <c r="E1" s="42" t="n"/>
      <c r="F1" s="42" t="n"/>
      <c r="G1" s="42" t="n"/>
      <c r="H1" s="43" t="n"/>
    </row>
    <row r="2" ht="24" customHeight="1">
      <c r="A2" s="3" t="inlineStr">
        <is>
          <t>Grüne Werte sind veränderbare Kalkulationsannahmen. Keine Aussage zu Tarifen, Steuern, Verträgen oder Rechtskonformität.</t>
        </is>
      </c>
    </row>
    <row r="3"/>
    <row r="4" ht="30" customHeight="1">
      <c r="A4" s="37" t="inlineStr">
        <is>
          <t>Parameter</t>
        </is>
      </c>
      <c r="B4" s="37" t="inlineStr">
        <is>
          <t>Wert</t>
        </is>
      </c>
      <c r="C4" s="37" t="inlineStr">
        <is>
          <t>Einheit</t>
        </is>
      </c>
      <c r="D4" s="37" t="inlineStr">
        <is>
          <t>Verwendung</t>
        </is>
      </c>
      <c r="F4" s="37" t="inlineStr">
        <is>
          <t>Statuswert</t>
        </is>
      </c>
      <c r="G4" s="37" t="inlineStr">
        <is>
          <t>Bedeutung</t>
        </is>
      </c>
    </row>
    <row r="5" ht="34" customHeight="1">
      <c r="A5" s="38" t="inlineStr">
        <is>
          <t>Standard-Lohnkostensatz</t>
        </is>
      </c>
      <c r="B5" s="61" t="n">
        <v>27.5</v>
      </c>
      <c r="C5" s="38" t="inlineStr">
        <is>
          <t>€/h</t>
        </is>
      </c>
      <c r="D5" s="38" t="inlineStr">
        <is>
          <t>Ersatzwert bei leerem Lohnkostensatz in der Kalkulation</t>
        </is>
      </c>
      <c r="F5" s="38" t="inlineStr">
        <is>
          <t>Entwurf</t>
        </is>
      </c>
      <c r="G5" s="38" t="inlineStr">
        <is>
          <t>Kalkulation wird bearbeitet</t>
        </is>
      </c>
    </row>
    <row r="6" ht="34" customHeight="1">
      <c r="A6" s="39" t="inlineStr">
        <is>
          <t>Standard-Materialkosten</t>
        </is>
      </c>
      <c r="B6" s="61" t="n">
        <v>7.5</v>
      </c>
      <c r="C6" s="39" t="inlineStr">
        <is>
          <t>€/Einsatz</t>
        </is>
      </c>
      <c r="D6" s="39" t="inlineStr">
        <is>
          <t>Ersatzwert bei leeren Materialkosten in der Kalkulation</t>
        </is>
      </c>
      <c r="F6" s="39" t="inlineStr">
        <is>
          <t>Prüfen</t>
        </is>
      </c>
      <c r="G6" s="39" t="inlineStr">
        <is>
          <t>Manuelle fachliche Prüfung vorgesehen</t>
        </is>
      </c>
    </row>
    <row r="7" ht="34" customHeight="1">
      <c r="A7" s="38" t="inlineStr">
        <is>
          <t>Standard-Zielmarge</t>
        </is>
      </c>
      <c r="B7" s="67" t="n">
        <v>0.18</v>
      </c>
      <c r="C7" s="38" t="inlineStr">
        <is>
          <t>Anteil</t>
        </is>
      </c>
      <c r="D7" s="38" t="inlineStr">
        <is>
          <t>Zielmarge auf den Angebotspreis bei leerer Zeileneingabe</t>
        </is>
      </c>
      <c r="F7" s="38" t="inlineStr">
        <is>
          <t>Freigegeben</t>
        </is>
      </c>
      <c r="G7" s="38" t="inlineStr">
        <is>
          <t>Intern zur Verwendung freigegeben</t>
        </is>
      </c>
    </row>
    <row r="8" ht="34" customHeight="1">
      <c r="A8" s="39" t="inlineStr">
        <is>
          <t>Preis-Warnschwelle</t>
        </is>
      </c>
      <c r="B8" s="68" t="n">
        <v>0.55</v>
      </c>
      <c r="C8" s="39" t="inlineStr">
        <is>
          <t>€/m²/Einsatz</t>
        </is>
      </c>
      <c r="D8" s="39" t="inlineStr">
        <is>
          <t>Oberhalb dieses Werts erscheint der Hinweis „Preis prüfen“</t>
        </is>
      </c>
      <c r="F8" s="39" t="inlineStr">
        <is>
          <t>Inaktiv</t>
        </is>
      </c>
      <c r="G8" s="39" t="inlineStr">
        <is>
          <t>Derzeit nicht in der Auswertung zu bearbeiten</t>
        </is>
      </c>
    </row>
  </sheetData>
  <mergeCells count="1">
    <mergeCell ref="A1:H1"/>
  </mergeCells>
  <dataValidations count="2">
    <dataValidation sqref="B5:B6 B8" showDropDown="0" showInputMessage="1" showErrorMessage="1" allowBlank="0" errorTitle="Ungültiger Parameterwert" error="Bitte einen nicht negativen Zahlenwert bis 10.000 eingeben." promptTitle="Veränderbare Annahme" prompt="Der Wert wird für leere Zeileneingaben oder als Warnschwelle verwendet." type="decimal" operator="between">
      <formula1>0</formula1>
      <formula2>10000</formula2>
    </dataValidation>
    <dataValidation sqref="B7" showDropDown="0" showInputMessage="1" showErrorMessage="1" allowBlank="0" errorTitle="Ungültige Standard-Zielmarge" error="Bitte einen Wert zwischen 0 % und 60 % eingeben." promptTitle="Standard-Zielmarge" prompt="Dieser Wert gilt, wenn die Zielmarge in der Kalkulationszeile leer ist." type="decimal" operator="between">
      <formula1>0</formula1>
      <formula2>0.6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Vorlage</dc:creator>
  <dc:title xmlns:dc="http://purl.org/dc/elements/1.1/">Quadratmeterpreis Reinigung Kalkulation Excel</dc:title>
  <dc:description xmlns:dc="http://purl.org/dc/elements/1.1/">Betriebliche Beispielkalkulation für Leistungswerte, Häufigkeiten, Kosten und Zielmargen.</dc:description>
  <dc:subject xmlns:dc="http://purl.org/dc/elements/1.1/">Kalkulation von Reinigungskosten und Quadratmeterpreisen</dc:subject>
  <dcterms:created xmlns:dcterms="http://purl.org/dc/terms/" xmlns:xsi="http://www.w3.org/2001/XMLSchema-instance" xsi:type="dcterms:W3CDTF">2026-09-09T17:29:23Z</dcterms:created>
  <dcterms:modified xmlns:dcterms="http://purl.org/dc/terms/" xmlns:xsi="http://www.w3.org/2001/XMLSchema-instance" xsi:type="dcterms:W3CDTF">2026-09-09T17:29:23+00:00Z</dcterms:modified>
</cp:coreProperties>
</file>