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Rabattstaffeln" sheetId="3" state="visible" r:id="rId3"/>
  </sheets>
  <definedNames>
    <definedName name="_xlnm._FilterDatabase" localSheetId="1" hidden="1">'Kalkulation'!$A$7:$V$107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,00 %"/>
    <numFmt numFmtId="166" formatCode="#.##0,00 €"/>
    <numFmt numFmtId="167" formatCode="0,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12372A"/>
      <sz val="10"/>
    </font>
    <font>
      <name val="Calibri"/>
      <i val="1"/>
      <color rgb="005B6570"/>
      <sz val="10"/>
    </font>
    <font>
      <name val="Calibri"/>
      <color rgb="00000000"/>
      <sz val="10"/>
    </font>
  </fonts>
  <fills count="12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E7E6E6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6E0B4"/>
      </patternFill>
    </fill>
    <fill>
      <patternFill patternType="solid">
        <fgColor rgb="00FFF2CC"/>
      </patternFill>
    </fill>
    <fill>
      <patternFill patternType="solid">
        <fgColor rgb="00F4CCCC"/>
      </patternFill>
    </fill>
    <fill>
      <patternFill patternType="solid">
        <fgColor rgb="00FCE4D6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3" fillId="9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5" fillId="11" borderId="1" applyAlignment="1" applyProtection="1" pivotButton="0" quotePrefix="0" xfId="0">
      <alignment horizontal="left" vertical="center"/>
      <protection locked="0" hidden="0"/>
    </xf>
    <xf numFmtId="1" fontId="5" fillId="11" borderId="1" applyAlignment="1" applyProtection="1" pivotButton="0" quotePrefix="0" xfId="0">
      <alignment horizontal="right" vertical="center"/>
      <protection locked="0" hidden="0"/>
    </xf>
    <xf numFmtId="167" fontId="5" fillId="11" borderId="1" applyAlignment="1" applyProtection="1" pivotButton="0" quotePrefix="0" xfId="0">
      <alignment horizontal="right" vertical="center"/>
      <protection locked="0" hidden="0"/>
    </xf>
    <xf numFmtId="166" fontId="5" fillId="11" borderId="1" applyAlignment="1" applyProtection="1" pivotButton="0" quotePrefix="0" xfId="0">
      <alignment horizontal="right" vertical="center"/>
      <protection locked="0" hidden="0"/>
    </xf>
    <xf numFmtId="166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5" fontId="0" fillId="11" borderId="1" applyAlignment="1" applyProtection="1" pivotButton="0" quotePrefix="0" xfId="0">
      <alignment horizontal="right" vertical="center"/>
      <protection locked="0" hidden="0"/>
    </xf>
    <xf numFmtId="165" fontId="5" fillId="11" borderId="1" applyAlignment="1" applyProtection="1" pivotButton="0" quotePrefix="0" xfId="0">
      <alignment horizontal="right" vertical="center"/>
      <protection locked="0" hidden="0"/>
    </xf>
    <xf numFmtId="1" fontId="5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right" vertical="center"/>
    </xf>
    <xf numFmtId="167" fontId="5" fillId="11" borderId="1" applyAlignment="1" applyProtection="1" pivotButton="0" quotePrefix="0" xfId="0">
      <alignment horizontal="right" vertical="center"/>
      <protection locked="0" hidden="0"/>
    </xf>
    <xf numFmtId="165" fontId="5" fillId="4" borderId="1" applyAlignment="1" pivotButton="0" quotePrefix="0" xfId="0">
      <alignment horizontal="right" vertical="center"/>
    </xf>
    <xf numFmtId="165" fontId="0" fillId="11" borderId="1" applyAlignment="1" applyProtection="1" pivotButton="0" quotePrefix="0" xfId="0">
      <alignment horizontal="right" vertical="center"/>
      <protection locked="0" hidden="0"/>
    </xf>
    <xf numFmtId="165" fontId="5" fillId="11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4">
    <dxf>
      <fill>
        <patternFill patternType="solid">
          <fgColor rgb="00C6E0B4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2372A"/>
    <outlinePr summaryBelow="1" summaryRight="1"/>
    <pageSetUpPr fitToPage="1"/>
  </sheetPr>
  <dimension ref="A1:F18"/>
  <sheetViews>
    <sheetView showGridLines="0"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1" customWidth="1" min="1" max="1"/>
    <col width="22" customWidth="1" min="2" max="2"/>
    <col width="4" customWidth="1" min="3" max="3"/>
    <col width="31" customWidth="1" min="4" max="4"/>
    <col width="47" customWidth="1" min="5" max="5"/>
    <col width="3" customWidth="1" min="6" max="6"/>
  </cols>
  <sheetData>
    <row r="1" ht="28" customHeight="1">
      <c r="A1" s="1" t="inlineStr">
        <is>
          <t>Rabattkalkulation Reinigungsverträge – Übersicht</t>
        </is>
      </c>
      <c r="B1" s="36" t="n"/>
      <c r="C1" s="36" t="n"/>
      <c r="D1" s="36" t="n"/>
      <c r="E1" s="36" t="n"/>
      <c r="F1" s="37" t="n"/>
    </row>
    <row r="2">
      <c r="A2" s="3" t="inlineStr">
        <is>
          <t>Stand</t>
        </is>
      </c>
      <c r="B2" s="38" t="n">
        <v>46275</v>
      </c>
      <c r="D2" s="3" t="inlineStr">
        <is>
          <t>Steuerungsparameter</t>
        </is>
      </c>
      <c r="E2" s="3" t="inlineStr">
        <is>
          <t>Aktueller Wert</t>
        </is>
      </c>
    </row>
    <row r="3">
      <c r="A3" s="5" t="inlineStr">
        <is>
          <t>Angelegte Verträge</t>
        </is>
      </c>
      <c r="B3" s="6">
        <f>COUNTIF(Kalkulation!$A$8:$A$107,"&lt;&gt;")</f>
        <v/>
      </c>
      <c r="D3" s="5" t="inlineStr">
        <is>
          <t>Zielmarge</t>
        </is>
      </c>
      <c r="E3" s="39">
        <f>'Rabattstaffeln'!$B$2</f>
        <v/>
      </c>
    </row>
    <row r="4">
      <c r="A4" s="8" t="inlineStr">
        <is>
          <t>Freigeben</t>
        </is>
      </c>
      <c r="B4" s="6">
        <f>COUNTIF(Kalkulation!$U$8:$U$107,"Freigeben")</f>
        <v/>
      </c>
      <c r="D4" s="9" t="inlineStr">
        <is>
          <t>Warnbereich über Zielmarge</t>
        </is>
      </c>
      <c r="E4" s="39">
        <f>'Rabattstaffeln'!$B$3</f>
        <v/>
      </c>
    </row>
    <row r="5">
      <c r="A5" s="10" t="inlineStr">
        <is>
          <t>Prüfen</t>
        </is>
      </c>
      <c r="B5" s="6">
        <f>COUNTIF(Kalkulation!$U$8:$U$107,"Prüfen")</f>
        <v/>
      </c>
      <c r="D5" s="5" t="inlineStr">
        <is>
          <t>Maximaler Gesamtrabatt</t>
        </is>
      </c>
      <c r="E5" s="39">
        <f>'Rabattstaffeln'!$B$4</f>
        <v/>
      </c>
    </row>
    <row r="6">
      <c r="A6" s="11" t="inlineStr">
        <is>
          <t>Nicht freigeben</t>
        </is>
      </c>
      <c r="B6" s="6">
        <f>COUNTIF(Kalkulation!$U$8:$U$107,"Nicht freigeben")</f>
        <v/>
      </c>
    </row>
    <row r="7" ht="34" customHeight="1">
      <c r="A7" s="12" t="inlineStr">
        <is>
          <t>Unvollständig oder Eingaben prüfen</t>
        </is>
      </c>
      <c r="B7" s="6">
        <f>COUNTIF(Kalkulation!$U$8:$U$107,"Unvollständig")+COUNTIF(Kalkulation!$U$8:$U$107,"Eingaben prüfen")</f>
        <v/>
      </c>
      <c r="D7" s="5" t="inlineStr">
        <is>
          <t>Rabattlogik</t>
        </is>
      </c>
      <c r="E7" s="13" t="inlineStr">
        <is>
          <t>Umsatz- und Laufzeitrabatt werden multiplikativ kombiniert und begrenzt.</t>
        </is>
      </c>
    </row>
    <row r="8"/>
    <row r="9" ht="34" customHeight="1">
      <c r="A9" s="5" t="inlineStr">
        <is>
          <t>Angebotsumsatz pro Monat</t>
        </is>
      </c>
      <c r="B9" s="14">
        <f>SUM(Kalkulation!$P$8:$P$107)</f>
        <v/>
      </c>
      <c r="D9" s="5" t="inlineStr">
        <is>
          <t>Bemessungsgrundlage</t>
        </is>
      </c>
      <c r="E9" s="13" t="inlineStr">
        <is>
          <t>Monatlicher Listenumsatz, nicht der Gesamtwert über die Vertragslaufzeit.</t>
        </is>
      </c>
    </row>
    <row r="10">
      <c r="A10" s="9" t="inlineStr">
        <is>
          <t>Deckungsbeitrag I pro Monat</t>
        </is>
      </c>
      <c r="B10" s="14">
        <f>SUM(Kalkulation!$R$8:$R$107)</f>
        <v/>
      </c>
    </row>
    <row r="11" ht="34" customHeight="1">
      <c r="A11" s="5" t="inlineStr">
        <is>
          <t>Gewichtete Marge</t>
        </is>
      </c>
      <c r="B11" s="39">
        <f>IFERROR(SUM(Kalkulation!$R$8:$R$107)/SUM(Kalkulation!$P$8:$P$107),"")</f>
        <v/>
      </c>
      <c r="D11" s="5" t="inlineStr">
        <is>
          <t>Einordnung</t>
        </is>
      </c>
      <c r="E11" s="13" t="inlineStr">
        <is>
          <t>Der Deckungsbeitrag I berücksichtigt nur die eingetragenen direkten Kosten.</t>
        </is>
      </c>
    </row>
    <row r="12">
      <c r="A12" s="9" t="inlineStr">
        <is>
          <t>Deckungsbeitrag I über Laufzeit</t>
        </is>
      </c>
      <c r="B12" s="14">
        <f>SUM(Kalkulation!$T$8:$T$107)</f>
        <v/>
      </c>
    </row>
    <row r="13">
      <c r="A13" s="5" t="inlineStr">
        <is>
          <t>Gewichteter Gesamtrabatt</t>
        </is>
      </c>
      <c r="B13" s="39">
        <f>IFERROR(1-SUM(Kalkulation!$P$8:$P$107)/SUM(Kalkulation!$L$8:$L$107),"")</f>
        <v/>
      </c>
    </row>
    <row r="14">
      <c r="A14" s="9" t="inlineStr">
        <is>
          <t>Auf Obergrenze begrenzte Verträge</t>
        </is>
      </c>
      <c r="B14" s="6">
        <f>COUNTIF(Kalkulation!$V$8:$V$107,"*Obergrenze*")</f>
        <v/>
      </c>
    </row>
    <row r="15"/>
    <row r="16">
      <c r="A16" s="15" t="inlineStr">
        <is>
          <t>Hinweis zur Aussagekraft</t>
        </is>
      </c>
    </row>
    <row r="17" ht="35" customHeight="1">
      <c r="A17" s="16" t="inlineStr">
        <is>
          <t>Geldwerte sind Nettowerte. Der Deckungsbeitrag I ist kein Jahresüberschuss und keine vollständige Vertragsrentabilität.</t>
        </is>
      </c>
    </row>
    <row r="18" ht="35" customHeight="1">
      <c r="A18" s="16" t="inlineStr">
        <is>
          <t>Gemeinkosten, Verwaltungskosten, Finanzierungseffekte und kalkulatorische Risiken sind nicht automatisch enthalten.</t>
        </is>
      </c>
    </row>
  </sheetData>
  <mergeCells count="1">
    <mergeCell ref="A1:F1"/>
  </mergeCells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V107"/>
  <sheetViews>
    <sheetView showGridLines="0" zoomScale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1" customWidth="1" min="3" max="3"/>
    <col width="13" customWidth="1" min="4" max="4"/>
    <col width="17" customWidth="1" min="5" max="5"/>
    <col width="16" customWidth="1" min="6" max="6"/>
    <col width="19" customWidth="1" min="7" max="7"/>
    <col width="16" customWidth="1" min="8" max="8"/>
    <col width="18" customWidth="1" min="9" max="9"/>
    <col width="17" customWidth="1" min="10" max="10"/>
    <col width="20" customWidth="1" min="11" max="11"/>
    <col width="19" customWidth="1" min="12" max="12"/>
    <col width="14" customWidth="1" min="13" max="13"/>
    <col width="14" customWidth="1" min="14" max="14"/>
    <col width="14" customWidth="1" min="15" max="15"/>
    <col width="20" customWidth="1" min="16" max="16"/>
    <col width="19" customWidth="1" min="17" max="17"/>
    <col width="21" customWidth="1" min="18" max="18"/>
    <col width="12" customWidth="1" min="19" max="19"/>
    <col width="21" customWidth="1" min="20" max="20"/>
    <col width="20" customWidth="1" min="21" max="21"/>
    <col width="35" customWidth="1" min="22" max="22"/>
  </cols>
  <sheetData>
    <row r="1" ht="28" customHeight="1">
      <c r="A1" s="1" t="inlineStr">
        <is>
          <t>Rabattkalkulation Reinigungsverträge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7" t="n"/>
    </row>
    <row r="2">
      <c r="A2" s="17" t="inlineStr">
        <is>
          <t>Gelbe Felder ausfüllen; graue Felder werden berechnet. Beträge netto.</t>
        </is>
      </c>
    </row>
    <row r="3">
      <c r="A3" s="18" t="inlineStr">
        <is>
          <t>Statusfarben</t>
        </is>
      </c>
      <c r="B3" s="19" t="inlineStr">
        <is>
          <t>Freigeben</t>
        </is>
      </c>
      <c r="C3" s="20" t="inlineStr">
        <is>
          <t>Prüfen</t>
        </is>
      </c>
      <c r="D3" s="21" t="inlineStr">
        <is>
          <t>Nicht freigeben</t>
        </is>
      </c>
      <c r="E3" s="22" t="inlineStr">
        <is>
          <t>Unvollständig / Eingaben prüfen</t>
        </is>
      </c>
      <c r="F3" s="23" t="inlineStr">
        <is>
          <t>Eingabefeld</t>
        </is>
      </c>
      <c r="G3" s="24" t="inlineStr">
        <is>
          <t>Berechnung</t>
        </is>
      </c>
    </row>
    <row r="4"/>
    <row r="5">
      <c r="A5" s="17" t="inlineStr">
        <is>
          <t>Rabattstaffeln beziehen sich auf den monatlichen Listenumsatz. Oberhalb der höchsten Laufzeitschwelle gilt weiterhin die höchste hinterlegte Stufe.</t>
        </is>
      </c>
    </row>
    <row r="6">
      <c r="A6" s="17" t="inlineStr">
        <is>
          <t>Direkte Kosten vollständig eintragen; nicht anfallende Zusatz-, Material-, Fahrt- oder sonstige Kosten ausdrücklich mit 0,00 € erfassen.</t>
        </is>
      </c>
    </row>
    <row r="7" ht="48" customHeight="1">
      <c r="A7" s="25" t="inlineStr">
        <is>
          <t>Vertrags-ID</t>
        </is>
      </c>
      <c r="B7" s="25" t="inlineStr">
        <is>
          <t>Objektbezeichnung</t>
        </is>
      </c>
      <c r="C7" s="25" t="inlineStr">
        <is>
          <t>Leistungsart</t>
        </is>
      </c>
      <c r="D7" s="25" t="inlineStr">
        <is>
          <t>Laufzeit in Monaten</t>
        </is>
      </c>
      <c r="E7" s="25" t="inlineStr">
        <is>
          <t>Reinigungsstunden pro Monat</t>
        </is>
      </c>
      <c r="F7" s="25" t="inlineStr">
        <is>
          <t>Listenpreis je Stunde</t>
        </is>
      </c>
      <c r="G7" s="25" t="inlineStr">
        <is>
          <t>Zusatzleistungen pro Monat</t>
        </is>
      </c>
      <c r="H7" s="25" t="inlineStr">
        <is>
          <t>Lohnkosten je Stunde</t>
        </is>
      </c>
      <c r="I7" s="25" t="inlineStr">
        <is>
          <t>Materialkosten pro Monat</t>
        </is>
      </c>
      <c r="J7" s="25" t="inlineStr">
        <is>
          <t>Fahrtkosten pro Monat</t>
        </is>
      </c>
      <c r="K7" s="25" t="inlineStr">
        <is>
          <t>Sonstige direkte Kosten pro Monat</t>
        </is>
      </c>
      <c r="L7" s="25" t="inlineStr">
        <is>
          <t>Listenumsatz pro Monat</t>
        </is>
      </c>
      <c r="M7" s="25" t="inlineStr">
        <is>
          <t>Staffelrabatt</t>
        </is>
      </c>
      <c r="N7" s="25" t="inlineStr">
        <is>
          <t>Laufzeitrabatt</t>
        </is>
      </c>
      <c r="O7" s="25" t="inlineStr">
        <is>
          <t>Gesamtrabatt</t>
        </is>
      </c>
      <c r="P7" s="25" t="inlineStr">
        <is>
          <t>Angebotsumsatz pro Monat</t>
        </is>
      </c>
      <c r="Q7" s="25" t="inlineStr">
        <is>
          <t>Direkte Kosten pro Monat</t>
        </is>
      </c>
      <c r="R7" s="25" t="inlineStr">
        <is>
          <t>Deckungsbeitrag I pro Monat</t>
        </is>
      </c>
      <c r="S7" s="25" t="inlineStr">
        <is>
          <t>Marge</t>
        </is>
      </c>
      <c r="T7" s="25" t="inlineStr">
        <is>
          <t>Deckungsbeitrag I über Laufzeit</t>
        </is>
      </c>
      <c r="U7" s="25" t="inlineStr">
        <is>
          <t>Freigabestatus</t>
        </is>
      </c>
      <c r="V7" s="25" t="inlineStr">
        <is>
          <t>Hinweis</t>
        </is>
      </c>
    </row>
    <row r="8" ht="21" customHeight="1">
      <c r="A8" s="26" t="inlineStr">
        <is>
          <t>M-001</t>
        </is>
      </c>
      <c r="B8" s="26" t="inlineStr">
        <is>
          <t>Musterbüro Nord</t>
        </is>
      </c>
      <c r="C8" s="26" t="inlineStr">
        <is>
          <t>Unterhaltsreinigung</t>
        </is>
      </c>
      <c r="D8" s="27" t="n">
        <v>12</v>
      </c>
      <c r="E8" s="40" t="n">
        <v>160</v>
      </c>
      <c r="F8" s="29" t="n">
        <v>32</v>
      </c>
      <c r="G8" s="29" t="n">
        <v>300</v>
      </c>
      <c r="H8" s="29" t="n">
        <v>21</v>
      </c>
      <c r="I8" s="29" t="n">
        <v>300</v>
      </c>
      <c r="J8" s="29" t="n">
        <v>180</v>
      </c>
      <c r="K8" s="29" t="n">
        <v>100</v>
      </c>
      <c r="L8" s="30">
        <f>IF($A8="","",IF(COUNT($D8:$K8)&lt;8,"",E8*F8+G8))</f>
        <v/>
      </c>
      <c r="M8" s="41">
        <f>IF($A8="","",IF(L8="","",IFERROR(LOOKUP(L8,'Rabattstaffeln'!$A$7:$A$11,'Rabattstaffeln'!$B$7:$B$11),0)))</f>
        <v/>
      </c>
      <c r="N8" s="41">
        <f>IF($A8="","",IF(D8="","",IFERROR(LOOKUP(D8,'Rabattstaffeln'!$D$7:$D$11,'Rabattstaffeln'!$E$7:$E$11),0)))</f>
        <v/>
      </c>
      <c r="O8" s="41">
        <f>IF(OR(M8="",N8=""),"",MIN('Rabattstaffeln'!$B$4,1-(1-M8)*(1-N8)))</f>
        <v/>
      </c>
      <c r="P8" s="30">
        <f>IF(OR(L8="",O8=""),"",L8*(1-O8))</f>
        <v/>
      </c>
      <c r="Q8" s="30">
        <f>IF($A8="","",IF(COUNT($D8:$K8)&lt;8,"",E8*H8+I8+J8+K8))</f>
        <v/>
      </c>
      <c r="R8" s="30">
        <f>IF(OR(P8="",Q8=""),"",P8-Q8)</f>
        <v/>
      </c>
      <c r="S8" s="41">
        <f>IF($A8="","",IF(OR(P8="",P8&lt;=0),"",IFERROR(R8/P8,"")))</f>
        <v/>
      </c>
      <c r="T8" s="30">
        <f>IF(OR(R8="",D8=""),"",R8*D8)</f>
        <v/>
      </c>
      <c r="U8" s="32">
        <f>IF($A8="","",IF(COUNTIF($A$8:$A$107,$A8)&gt;1,"Eingaben prüfen",IF(OR(B8="",C8="",COUNT($D8:$K8)&lt;8),"Unvollständig",IF(OR(P8="",P8&lt;=0),"Eingaben prüfen",IF(S8&lt;'Rabattstaffeln'!$B$2,"Nicht freigeben",IF(S8&lt;'Rabattstaffeln'!$B$2+'Rabattstaffeln'!$B$3,"Prüfen","Freigeben"))))))</f>
        <v/>
      </c>
      <c r="V8" s="32">
        <f>IF($A8="","",IF(COUNTIF($A$8:$A$107,$A8)&gt;1,"Vertrags-ID doppelt",IF(OR(B8="",C8="",COUNT($D8:$K8)&lt;8),"Pflichtfelder ergänzen",IF(1-(1-M8)*(1-N8)&gt;'Rabattstaffeln'!$B$4,"Rabatt auf Obergrenze begrenzt",IF(OR(P8="",P8&lt;=0),"Listenumsatz prüfen",IF(S8&lt;'Rabattstaffeln'!$B$2,"Zielmarge unterschritten",IF(S8&lt;'Rabattstaffeln'!$B$2+'Rabattstaffeln'!$B$3,"Marge liegt im Warnbereich","")))))))</f>
        <v/>
      </c>
    </row>
    <row r="9" ht="21" customHeight="1">
      <c r="A9" s="26" t="inlineStr">
        <is>
          <t>M-002</t>
        </is>
      </c>
      <c r="B9" s="26" t="inlineStr">
        <is>
          <t>Musterlogistik West</t>
        </is>
      </c>
      <c r="C9" s="26" t="inlineStr">
        <is>
          <t>Unterhaltsreinigung</t>
        </is>
      </c>
      <c r="D9" s="27" t="n">
        <v>24</v>
      </c>
      <c r="E9" s="40" t="n">
        <v>350</v>
      </c>
      <c r="F9" s="29" t="n">
        <v>31</v>
      </c>
      <c r="G9" s="29" t="n">
        <v>500</v>
      </c>
      <c r="H9" s="29" t="n">
        <v>22</v>
      </c>
      <c r="I9" s="29" t="n">
        <v>600</v>
      </c>
      <c r="J9" s="29" t="n">
        <v>350</v>
      </c>
      <c r="K9" s="29" t="n">
        <v>200</v>
      </c>
      <c r="L9" s="30">
        <f>IF($A9="","",IF(COUNT($D9:$K9)&lt;8,"",E9*F9+G9))</f>
        <v/>
      </c>
      <c r="M9" s="41">
        <f>IF($A9="","",IF(L9="","",IFERROR(LOOKUP(L9,'Rabattstaffeln'!$A$7:$A$11,'Rabattstaffeln'!$B$7:$B$11),0)))</f>
        <v/>
      </c>
      <c r="N9" s="41">
        <f>IF($A9="","",IF(D9="","",IFERROR(LOOKUP(D9,'Rabattstaffeln'!$D$7:$D$11,'Rabattstaffeln'!$E$7:$E$11),0)))</f>
        <v/>
      </c>
      <c r="O9" s="41">
        <f>IF(OR(M9="",N9=""),"",MIN('Rabattstaffeln'!$B$4,1-(1-M9)*(1-N9)))</f>
        <v/>
      </c>
      <c r="P9" s="30">
        <f>IF(OR(L9="",O9=""),"",L9*(1-O9))</f>
        <v/>
      </c>
      <c r="Q9" s="30">
        <f>IF($A9="","",IF(COUNT($D9:$K9)&lt;8,"",E9*H9+I9+J9+K9))</f>
        <v/>
      </c>
      <c r="R9" s="30">
        <f>IF(OR(P9="",Q9=""),"",P9-Q9)</f>
        <v/>
      </c>
      <c r="S9" s="41">
        <f>IF($A9="","",IF(OR(P9="",P9&lt;=0),"",IFERROR(R9/P9,"")))</f>
        <v/>
      </c>
      <c r="T9" s="30">
        <f>IF(OR(R9="",D9=""),"",R9*D9)</f>
        <v/>
      </c>
      <c r="U9" s="32">
        <f>IF($A9="","",IF(COUNTIF($A$8:$A$107,$A9)&gt;1,"Eingaben prüfen",IF(OR(B9="",C9="",COUNT($D9:$K9)&lt;8),"Unvollständig",IF(OR(P9="",P9&lt;=0),"Eingaben prüfen",IF(S9&lt;'Rabattstaffeln'!$B$2,"Nicht freigeben",IF(S9&lt;'Rabattstaffeln'!$B$2+'Rabattstaffeln'!$B$3,"Prüfen","Freigeben"))))))</f>
        <v/>
      </c>
      <c r="V9" s="32">
        <f>IF($A9="","",IF(COUNTIF($A$8:$A$107,$A9)&gt;1,"Vertrags-ID doppelt",IF(OR(B9="",C9="",COUNT($D9:$K9)&lt;8),"Pflichtfelder ergänzen",IF(1-(1-M9)*(1-N9)&gt;'Rabattstaffeln'!$B$4,"Rabatt auf Obergrenze begrenzt",IF(OR(P9="",P9&lt;=0),"Listenumsatz prüfen",IF(S9&lt;'Rabattstaffeln'!$B$2,"Zielmarge unterschritten",IF(S9&lt;'Rabattstaffeln'!$B$2+'Rabattstaffeln'!$B$3,"Marge liegt im Warnbereich","")))))))</f>
        <v/>
      </c>
    </row>
    <row r="10" ht="21" customHeight="1">
      <c r="A10" s="26" t="inlineStr">
        <is>
          <t>M-003</t>
        </is>
      </c>
      <c r="B10" s="26" t="inlineStr">
        <is>
          <t>Musterpraxis Mitte</t>
        </is>
      </c>
      <c r="C10" s="26" t="inlineStr">
        <is>
          <t>Unterhaltsreinigung</t>
        </is>
      </c>
      <c r="D10" s="27" t="n">
        <v>36</v>
      </c>
      <c r="E10" s="40" t="n">
        <v>90</v>
      </c>
      <c r="F10" s="29" t="n">
        <v>35</v>
      </c>
      <c r="G10" s="29" t="n">
        <v>150</v>
      </c>
      <c r="H10" s="29" t="n">
        <v>20</v>
      </c>
      <c r="I10" s="29" t="n">
        <v>180</v>
      </c>
      <c r="J10" s="29" t="n">
        <v>100</v>
      </c>
      <c r="K10" s="29" t="n">
        <v>50</v>
      </c>
      <c r="L10" s="30">
        <f>IF($A10="","",IF(COUNT($D10:$K10)&lt;8,"",E10*F10+G10))</f>
        <v/>
      </c>
      <c r="M10" s="41">
        <f>IF($A10="","",IF(L10="","",IFERROR(LOOKUP(L10,'Rabattstaffeln'!$A$7:$A$11,'Rabattstaffeln'!$B$7:$B$11),0)))</f>
        <v/>
      </c>
      <c r="N10" s="41">
        <f>IF($A10="","",IF(D10="","",IFERROR(LOOKUP(D10,'Rabattstaffeln'!$D$7:$D$11,'Rabattstaffeln'!$E$7:$E$11),0)))</f>
        <v/>
      </c>
      <c r="O10" s="41">
        <f>IF(OR(M10="",N10=""),"",MIN('Rabattstaffeln'!$B$4,1-(1-M10)*(1-N10)))</f>
        <v/>
      </c>
      <c r="P10" s="30">
        <f>IF(OR(L10="",O10=""),"",L10*(1-O10))</f>
        <v/>
      </c>
      <c r="Q10" s="30">
        <f>IF($A10="","",IF(COUNT($D10:$K10)&lt;8,"",E10*H10+I10+J10+K10))</f>
        <v/>
      </c>
      <c r="R10" s="30">
        <f>IF(OR(P10="",Q10=""),"",P10-Q10)</f>
        <v/>
      </c>
      <c r="S10" s="41">
        <f>IF($A10="","",IF(OR(P10="",P10&lt;=0),"",IFERROR(R10/P10,"")))</f>
        <v/>
      </c>
      <c r="T10" s="30">
        <f>IF(OR(R10="",D10=""),"",R10*D10)</f>
        <v/>
      </c>
      <c r="U10" s="32">
        <f>IF($A10="","",IF(COUNTIF($A$8:$A$107,$A10)&gt;1,"Eingaben prüfen",IF(OR(B10="",C10="",COUNT($D10:$K10)&lt;8),"Unvollständig",IF(OR(P10="",P10&lt;=0),"Eingaben prüfen",IF(S10&lt;'Rabattstaffeln'!$B$2,"Nicht freigeben",IF(S10&lt;'Rabattstaffeln'!$B$2+'Rabattstaffeln'!$B$3,"Prüfen","Freigeben"))))))</f>
        <v/>
      </c>
      <c r="V10" s="32">
        <f>IF($A10="","",IF(COUNTIF($A$8:$A$107,$A10)&gt;1,"Vertrags-ID doppelt",IF(OR(B10="",C10="",COUNT($D10:$K10)&lt;8),"Pflichtfelder ergänzen",IF(1-(1-M10)*(1-N10)&gt;'Rabattstaffeln'!$B$4,"Rabatt auf Obergrenze begrenzt",IF(OR(P10="",P10&lt;=0),"Listenumsatz prüfen",IF(S10&lt;'Rabattstaffeln'!$B$2,"Zielmarge unterschritten",IF(S10&lt;'Rabattstaffeln'!$B$2+'Rabattstaffeln'!$B$3,"Marge liegt im Warnbereich","")))))))</f>
        <v/>
      </c>
    </row>
    <row r="11" ht="21" customHeight="1">
      <c r="A11" s="26" t="inlineStr">
        <is>
          <t>M-004</t>
        </is>
      </c>
      <c r="B11" s="26" t="inlineStr">
        <is>
          <t>Musterschule Süd</t>
        </is>
      </c>
      <c r="C11" s="26" t="inlineStr">
        <is>
          <t>Unterhaltsreinigung</t>
        </is>
      </c>
      <c r="D11" s="27" t="n">
        <v>60</v>
      </c>
      <c r="E11" s="40" t="n">
        <v>700</v>
      </c>
      <c r="F11" s="29" t="n">
        <v>30</v>
      </c>
      <c r="G11" s="29" t="n">
        <v>1000</v>
      </c>
      <c r="H11" s="29" t="n">
        <v>21</v>
      </c>
      <c r="I11" s="29" t="n">
        <v>1200</v>
      </c>
      <c r="J11" s="29" t="n">
        <v>500</v>
      </c>
      <c r="K11" s="29" t="n">
        <v>300</v>
      </c>
      <c r="L11" s="30">
        <f>IF($A11="","",IF(COUNT($D11:$K11)&lt;8,"",E11*F11+G11))</f>
        <v/>
      </c>
      <c r="M11" s="41">
        <f>IF($A11="","",IF(L11="","",IFERROR(LOOKUP(L11,'Rabattstaffeln'!$A$7:$A$11,'Rabattstaffeln'!$B$7:$B$11),0)))</f>
        <v/>
      </c>
      <c r="N11" s="41">
        <f>IF($A11="","",IF(D11="","",IFERROR(LOOKUP(D11,'Rabattstaffeln'!$D$7:$D$11,'Rabattstaffeln'!$E$7:$E$11),0)))</f>
        <v/>
      </c>
      <c r="O11" s="41">
        <f>IF(OR(M11="",N11=""),"",MIN('Rabattstaffeln'!$B$4,1-(1-M11)*(1-N11)))</f>
        <v/>
      </c>
      <c r="P11" s="30">
        <f>IF(OR(L11="",O11=""),"",L11*(1-O11))</f>
        <v/>
      </c>
      <c r="Q11" s="30">
        <f>IF($A11="","",IF(COUNT($D11:$K11)&lt;8,"",E11*H11+I11+J11+K11))</f>
        <v/>
      </c>
      <c r="R11" s="30">
        <f>IF(OR(P11="",Q11=""),"",P11-Q11)</f>
        <v/>
      </c>
      <c r="S11" s="41">
        <f>IF($A11="","",IF(OR(P11="",P11&lt;=0),"",IFERROR(R11/P11,"")))</f>
        <v/>
      </c>
      <c r="T11" s="30">
        <f>IF(OR(R11="",D11=""),"",R11*D11)</f>
        <v/>
      </c>
      <c r="U11" s="32">
        <f>IF($A11="","",IF(COUNTIF($A$8:$A$107,$A11)&gt;1,"Eingaben prüfen",IF(OR(B11="",C11="",COUNT($D11:$K11)&lt;8),"Unvollständig",IF(OR(P11="",P11&lt;=0),"Eingaben prüfen",IF(S11&lt;'Rabattstaffeln'!$B$2,"Nicht freigeben",IF(S11&lt;'Rabattstaffeln'!$B$2+'Rabattstaffeln'!$B$3,"Prüfen","Freigeben"))))))</f>
        <v/>
      </c>
      <c r="V11" s="32">
        <f>IF($A11="","",IF(COUNTIF($A$8:$A$107,$A11)&gt;1,"Vertrags-ID doppelt",IF(OR(B11="",C11="",COUNT($D11:$K11)&lt;8),"Pflichtfelder ergänzen",IF(1-(1-M11)*(1-N11)&gt;'Rabattstaffeln'!$B$4,"Rabatt auf Obergrenze begrenzt",IF(OR(P11="",P11&lt;=0),"Listenumsatz prüfen",IF(S11&lt;'Rabattstaffeln'!$B$2,"Zielmarge unterschritten",IF(S11&lt;'Rabattstaffeln'!$B$2+'Rabattstaffeln'!$B$3,"Marge liegt im Warnbereich","")))))))</f>
        <v/>
      </c>
    </row>
    <row r="12" ht="21" customHeight="1">
      <c r="A12" s="26" t="inlineStr">
        <is>
          <t>M-005</t>
        </is>
      </c>
      <c r="B12" s="26" t="inlineStr">
        <is>
          <t>Musterhotel Ost</t>
        </is>
      </c>
      <c r="C12" s="26" t="inlineStr">
        <is>
          <t>Unterhaltsreinigung</t>
        </is>
      </c>
      <c r="D12" s="27" t="n">
        <v>60</v>
      </c>
      <c r="E12" s="40" t="n">
        <v>1200</v>
      </c>
      <c r="F12" s="29" t="n">
        <v>32</v>
      </c>
      <c r="G12" s="29" t="n">
        <v>2000</v>
      </c>
      <c r="H12" s="29" t="n">
        <v>22</v>
      </c>
      <c r="I12" s="29" t="n">
        <v>2400</v>
      </c>
      <c r="J12" s="29" t="n">
        <v>900</v>
      </c>
      <c r="K12" s="29" t="n">
        <v>600</v>
      </c>
      <c r="L12" s="30">
        <f>IF($A12="","",IF(COUNT($D12:$K12)&lt;8,"",E12*F12+G12))</f>
        <v/>
      </c>
      <c r="M12" s="41">
        <f>IF($A12="","",IF(L12="","",IFERROR(LOOKUP(L12,'Rabattstaffeln'!$A$7:$A$11,'Rabattstaffeln'!$B$7:$B$11),0)))</f>
        <v/>
      </c>
      <c r="N12" s="41">
        <f>IF($A12="","",IF(D12="","",IFERROR(LOOKUP(D12,'Rabattstaffeln'!$D$7:$D$11,'Rabattstaffeln'!$E$7:$E$11),0)))</f>
        <v/>
      </c>
      <c r="O12" s="41">
        <f>IF(OR(M12="",N12=""),"",MIN('Rabattstaffeln'!$B$4,1-(1-M12)*(1-N12)))</f>
        <v/>
      </c>
      <c r="P12" s="30">
        <f>IF(OR(L12="",O12=""),"",L12*(1-O12))</f>
        <v/>
      </c>
      <c r="Q12" s="30">
        <f>IF($A12="","",IF(COUNT($D12:$K12)&lt;8,"",E12*H12+I12+J12+K12))</f>
        <v/>
      </c>
      <c r="R12" s="30">
        <f>IF(OR(P12="",Q12=""),"",P12-Q12)</f>
        <v/>
      </c>
      <c r="S12" s="41">
        <f>IF($A12="","",IF(OR(P12="",P12&lt;=0),"",IFERROR(R12/P12,"")))</f>
        <v/>
      </c>
      <c r="T12" s="30">
        <f>IF(OR(R12="",D12=""),"",R12*D12)</f>
        <v/>
      </c>
      <c r="U12" s="32">
        <f>IF($A12="","",IF(COUNTIF($A$8:$A$107,$A12)&gt;1,"Eingaben prüfen",IF(OR(B12="",C12="",COUNT($D12:$K12)&lt;8),"Unvollständig",IF(OR(P12="",P12&lt;=0),"Eingaben prüfen",IF(S12&lt;'Rabattstaffeln'!$B$2,"Nicht freigeben",IF(S12&lt;'Rabattstaffeln'!$B$2+'Rabattstaffeln'!$B$3,"Prüfen","Freigeben"))))))</f>
        <v/>
      </c>
      <c r="V12" s="32">
        <f>IF($A12="","",IF(COUNTIF($A$8:$A$107,$A12)&gt;1,"Vertrags-ID doppelt",IF(OR(B12="",C12="",COUNT($D12:$K12)&lt;8),"Pflichtfelder ergänzen",IF(1-(1-M12)*(1-N12)&gt;'Rabattstaffeln'!$B$4,"Rabatt auf Obergrenze begrenzt",IF(OR(P12="",P12&lt;=0),"Listenumsatz prüfen",IF(S12&lt;'Rabattstaffeln'!$B$2,"Zielmarge unterschritten",IF(S12&lt;'Rabattstaffeln'!$B$2+'Rabattstaffeln'!$B$3,"Marge liegt im Warnbereich","")))))))</f>
        <v/>
      </c>
    </row>
    <row r="13" ht="21" customHeight="1">
      <c r="A13" s="26" t="inlineStr">
        <is>
          <t>M-006</t>
        </is>
      </c>
      <c r="B13" s="26" t="inlineStr">
        <is>
          <t>Musterverwaltung Grün</t>
        </is>
      </c>
      <c r="C13" s="26" t="inlineStr">
        <is>
          <t>Unterhaltsreinigung</t>
        </is>
      </c>
      <c r="D13" s="27" t="n">
        <v>24</v>
      </c>
      <c r="E13" s="40" t="n">
        <v>650</v>
      </c>
      <c r="F13" s="29" t="n">
        <v>34</v>
      </c>
      <c r="G13" s="29" t="n">
        <v>800</v>
      </c>
      <c r="H13" s="29" t="n">
        <v>21</v>
      </c>
      <c r="I13" s="29" t="n">
        <v>1100</v>
      </c>
      <c r="J13" s="29" t="n">
        <v>400</v>
      </c>
      <c r="K13" s="29" t="n">
        <v>200</v>
      </c>
      <c r="L13" s="30">
        <f>IF($A13="","",IF(COUNT($D13:$K13)&lt;8,"",E13*F13+G13))</f>
        <v/>
      </c>
      <c r="M13" s="41">
        <f>IF($A13="","",IF(L13="","",IFERROR(LOOKUP(L13,'Rabattstaffeln'!$A$7:$A$11,'Rabattstaffeln'!$B$7:$B$11),0)))</f>
        <v/>
      </c>
      <c r="N13" s="41">
        <f>IF($A13="","",IF(D13="","",IFERROR(LOOKUP(D13,'Rabattstaffeln'!$D$7:$D$11,'Rabattstaffeln'!$E$7:$E$11),0)))</f>
        <v/>
      </c>
      <c r="O13" s="41">
        <f>IF(OR(M13="",N13=""),"",MIN('Rabattstaffeln'!$B$4,1-(1-M13)*(1-N13)))</f>
        <v/>
      </c>
      <c r="P13" s="30">
        <f>IF(OR(L13="",O13=""),"",L13*(1-O13))</f>
        <v/>
      </c>
      <c r="Q13" s="30">
        <f>IF($A13="","",IF(COUNT($D13:$K13)&lt;8,"",E13*H13+I13+J13+K13))</f>
        <v/>
      </c>
      <c r="R13" s="30">
        <f>IF(OR(P13="",Q13=""),"",P13-Q13)</f>
        <v/>
      </c>
      <c r="S13" s="41">
        <f>IF($A13="","",IF(OR(P13="",P13&lt;=0),"",IFERROR(R13/P13,"")))</f>
        <v/>
      </c>
      <c r="T13" s="30">
        <f>IF(OR(R13="",D13=""),"",R13*D13)</f>
        <v/>
      </c>
      <c r="U13" s="32">
        <f>IF($A13="","",IF(COUNTIF($A$8:$A$107,$A13)&gt;1,"Eingaben prüfen",IF(OR(B13="",C13="",COUNT($D13:$K13)&lt;8),"Unvollständig",IF(OR(P13="",P13&lt;=0),"Eingaben prüfen",IF(S13&lt;'Rabattstaffeln'!$B$2,"Nicht freigeben",IF(S13&lt;'Rabattstaffeln'!$B$2+'Rabattstaffeln'!$B$3,"Prüfen","Freigeben"))))))</f>
        <v/>
      </c>
      <c r="V13" s="32">
        <f>IF($A13="","",IF(COUNTIF($A$8:$A$107,$A13)&gt;1,"Vertrags-ID doppelt",IF(OR(B13="",C13="",COUNT($D13:$K13)&lt;8),"Pflichtfelder ergänzen",IF(1-(1-M13)*(1-N13)&gt;'Rabattstaffeln'!$B$4,"Rabatt auf Obergrenze begrenzt",IF(OR(P13="",P13&lt;=0),"Listenumsatz prüfen",IF(S13&lt;'Rabattstaffeln'!$B$2,"Zielmarge unterschritten",IF(S13&lt;'Rabattstaffeln'!$B$2+'Rabattstaffeln'!$B$3,"Marge liegt im Warnbereich","")))))))</f>
        <v/>
      </c>
    </row>
    <row r="14" ht="21" customHeight="1">
      <c r="A14" s="26" t="inlineStr">
        <is>
          <t>M-007</t>
        </is>
      </c>
      <c r="B14" s="26" t="inlineStr">
        <is>
          <t>Musterwerkstatt Blau</t>
        </is>
      </c>
      <c r="C14" s="26" t="inlineStr">
        <is>
          <t>Grundreinigung</t>
        </is>
      </c>
      <c r="D14" s="27" t="n">
        <v>12</v>
      </c>
      <c r="E14" s="40" t="n">
        <v>220</v>
      </c>
      <c r="F14" s="29" t="n">
        <v>33</v>
      </c>
      <c r="G14" s="29" t="n">
        <v>250</v>
      </c>
      <c r="H14" s="29" t="n">
        <v>23</v>
      </c>
      <c r="I14" s="29" t="n">
        <v>350</v>
      </c>
      <c r="J14" s="29" t="n">
        <v>250</v>
      </c>
      <c r="K14" s="29" t="n">
        <v>100</v>
      </c>
      <c r="L14" s="30">
        <f>IF($A14="","",IF(COUNT($D14:$K14)&lt;8,"",E14*F14+G14))</f>
        <v/>
      </c>
      <c r="M14" s="41">
        <f>IF($A14="","",IF(L14="","",IFERROR(LOOKUP(L14,'Rabattstaffeln'!$A$7:$A$11,'Rabattstaffeln'!$B$7:$B$11),0)))</f>
        <v/>
      </c>
      <c r="N14" s="41">
        <f>IF($A14="","",IF(D14="","",IFERROR(LOOKUP(D14,'Rabattstaffeln'!$D$7:$D$11,'Rabattstaffeln'!$E$7:$E$11),0)))</f>
        <v/>
      </c>
      <c r="O14" s="41">
        <f>IF(OR(M14="",N14=""),"",MIN('Rabattstaffeln'!$B$4,1-(1-M14)*(1-N14)))</f>
        <v/>
      </c>
      <c r="P14" s="30">
        <f>IF(OR(L14="",O14=""),"",L14*(1-O14))</f>
        <v/>
      </c>
      <c r="Q14" s="30">
        <f>IF($A14="","",IF(COUNT($D14:$K14)&lt;8,"",E14*H14+I14+J14+K14))</f>
        <v/>
      </c>
      <c r="R14" s="30">
        <f>IF(OR(P14="",Q14=""),"",P14-Q14)</f>
        <v/>
      </c>
      <c r="S14" s="41">
        <f>IF($A14="","",IF(OR(P14="",P14&lt;=0),"",IFERROR(R14/P14,"")))</f>
        <v/>
      </c>
      <c r="T14" s="30">
        <f>IF(OR(R14="",D14=""),"",R14*D14)</f>
        <v/>
      </c>
      <c r="U14" s="32">
        <f>IF($A14="","",IF(COUNTIF($A$8:$A$107,$A14)&gt;1,"Eingaben prüfen",IF(OR(B14="",C14="",COUNT($D14:$K14)&lt;8),"Unvollständig",IF(OR(P14="",P14&lt;=0),"Eingaben prüfen",IF(S14&lt;'Rabattstaffeln'!$B$2,"Nicht freigeben",IF(S14&lt;'Rabattstaffeln'!$B$2+'Rabattstaffeln'!$B$3,"Prüfen","Freigeben"))))))</f>
        <v/>
      </c>
      <c r="V14" s="32">
        <f>IF($A14="","",IF(COUNTIF($A$8:$A$107,$A14)&gt;1,"Vertrags-ID doppelt",IF(OR(B14="",C14="",COUNT($D14:$K14)&lt;8),"Pflichtfelder ergänzen",IF(1-(1-M14)*(1-N14)&gt;'Rabattstaffeln'!$B$4,"Rabatt auf Obergrenze begrenzt",IF(OR(P14="",P14&lt;=0),"Listenumsatz prüfen",IF(S14&lt;'Rabattstaffeln'!$B$2,"Zielmarge unterschritten",IF(S14&lt;'Rabattstaffeln'!$B$2+'Rabattstaffeln'!$B$3,"Marge liegt im Warnbereich","")))))))</f>
        <v/>
      </c>
    </row>
    <row r="15" ht="21" customHeight="1">
      <c r="A15" s="26" t="inlineStr">
        <is>
          <t>M-008</t>
        </is>
      </c>
      <c r="B15" s="26" t="inlineStr">
        <is>
          <t>Musterkita Regenbogen</t>
        </is>
      </c>
      <c r="C15" s="26" t="inlineStr">
        <is>
          <t>Unterhaltsreinigung</t>
        </is>
      </c>
      <c r="D15" s="27" t="n">
        <v>6</v>
      </c>
      <c r="E15" s="40" t="n">
        <v>110</v>
      </c>
      <c r="F15" s="29" t="n">
        <v>31</v>
      </c>
      <c r="G15" s="29" t="n">
        <v>100</v>
      </c>
      <c r="H15" s="29" t="n">
        <v>20</v>
      </c>
      <c r="I15" s="29" t="n">
        <v>250</v>
      </c>
      <c r="J15" s="29" t="n">
        <v>120</v>
      </c>
      <c r="K15" s="29" t="n">
        <v>60</v>
      </c>
      <c r="L15" s="30">
        <f>IF($A15="","",IF(COUNT($D15:$K15)&lt;8,"",E15*F15+G15))</f>
        <v/>
      </c>
      <c r="M15" s="41">
        <f>IF($A15="","",IF(L15="","",IFERROR(LOOKUP(L15,'Rabattstaffeln'!$A$7:$A$11,'Rabattstaffeln'!$B$7:$B$11),0)))</f>
        <v/>
      </c>
      <c r="N15" s="41">
        <f>IF($A15="","",IF(D15="","",IFERROR(LOOKUP(D15,'Rabattstaffeln'!$D$7:$D$11,'Rabattstaffeln'!$E$7:$E$11),0)))</f>
        <v/>
      </c>
      <c r="O15" s="41">
        <f>IF(OR(M15="",N15=""),"",MIN('Rabattstaffeln'!$B$4,1-(1-M15)*(1-N15)))</f>
        <v/>
      </c>
      <c r="P15" s="30">
        <f>IF(OR(L15="",O15=""),"",L15*(1-O15))</f>
        <v/>
      </c>
      <c r="Q15" s="30">
        <f>IF($A15="","",IF(COUNT($D15:$K15)&lt;8,"",E15*H15+I15+J15+K15))</f>
        <v/>
      </c>
      <c r="R15" s="30">
        <f>IF(OR(P15="",Q15=""),"",P15-Q15)</f>
        <v/>
      </c>
      <c r="S15" s="41">
        <f>IF($A15="","",IF(OR(P15="",P15&lt;=0),"",IFERROR(R15/P15,"")))</f>
        <v/>
      </c>
      <c r="T15" s="30">
        <f>IF(OR(R15="",D15=""),"",R15*D15)</f>
        <v/>
      </c>
      <c r="U15" s="32">
        <f>IF($A15="","",IF(COUNTIF($A$8:$A$107,$A15)&gt;1,"Eingaben prüfen",IF(OR(B15="",C15="",COUNT($D15:$K15)&lt;8),"Unvollständig",IF(OR(P15="",P15&lt;=0),"Eingaben prüfen",IF(S15&lt;'Rabattstaffeln'!$B$2,"Nicht freigeben",IF(S15&lt;'Rabattstaffeln'!$B$2+'Rabattstaffeln'!$B$3,"Prüfen","Freigeben"))))))</f>
        <v/>
      </c>
      <c r="V15" s="32">
        <f>IF($A15="","",IF(COUNTIF($A$8:$A$107,$A15)&gt;1,"Vertrags-ID doppelt",IF(OR(B15="",C15="",COUNT($D15:$K15)&lt;8),"Pflichtfelder ergänzen",IF(1-(1-M15)*(1-N15)&gt;'Rabattstaffeln'!$B$4,"Rabatt auf Obergrenze begrenzt",IF(OR(P15="",P15&lt;=0),"Listenumsatz prüfen",IF(S15&lt;'Rabattstaffeln'!$B$2,"Zielmarge unterschritten",IF(S15&lt;'Rabattstaffeln'!$B$2+'Rabattstaffeln'!$B$3,"Marge liegt im Warnbereich","")))))))</f>
        <v/>
      </c>
    </row>
    <row r="16" ht="21" customHeight="1">
      <c r="A16" s="26" t="inlineStr">
        <is>
          <t>M-009</t>
        </is>
      </c>
      <c r="B16" s="26" t="inlineStr">
        <is>
          <t>Mustercampus West</t>
        </is>
      </c>
      <c r="C16" s="26" t="inlineStr">
        <is>
          <t>Glasreinigung</t>
        </is>
      </c>
      <c r="D16" s="27" t="n">
        <v>36</v>
      </c>
      <c r="E16" s="40" t="n">
        <v>400</v>
      </c>
      <c r="F16" s="29" t="n">
        <v>30</v>
      </c>
      <c r="G16" s="29" t="n">
        <v>1000</v>
      </c>
      <c r="H16" s="29" t="n">
        <v>22</v>
      </c>
      <c r="I16" s="29" t="n">
        <v>650</v>
      </c>
      <c r="J16" s="29" t="n">
        <v>300</v>
      </c>
      <c r="K16" s="29" t="n">
        <v>250</v>
      </c>
      <c r="L16" s="30">
        <f>IF($A16="","",IF(COUNT($D16:$K16)&lt;8,"",E16*F16+G16))</f>
        <v/>
      </c>
      <c r="M16" s="41">
        <f>IF($A16="","",IF(L16="","",IFERROR(LOOKUP(L16,'Rabattstaffeln'!$A$7:$A$11,'Rabattstaffeln'!$B$7:$B$11),0)))</f>
        <v/>
      </c>
      <c r="N16" s="41">
        <f>IF($A16="","",IF(D16="","",IFERROR(LOOKUP(D16,'Rabattstaffeln'!$D$7:$D$11,'Rabattstaffeln'!$E$7:$E$11),0)))</f>
        <v/>
      </c>
      <c r="O16" s="41">
        <f>IF(OR(M16="",N16=""),"",MIN('Rabattstaffeln'!$B$4,1-(1-M16)*(1-N16)))</f>
        <v/>
      </c>
      <c r="P16" s="30">
        <f>IF(OR(L16="",O16=""),"",L16*(1-O16))</f>
        <v/>
      </c>
      <c r="Q16" s="30">
        <f>IF($A16="","",IF(COUNT($D16:$K16)&lt;8,"",E16*H16+I16+J16+K16))</f>
        <v/>
      </c>
      <c r="R16" s="30">
        <f>IF(OR(P16="",Q16=""),"",P16-Q16)</f>
        <v/>
      </c>
      <c r="S16" s="41">
        <f>IF($A16="","",IF(OR(P16="",P16&lt;=0),"",IFERROR(R16/P16,"")))</f>
        <v/>
      </c>
      <c r="T16" s="30">
        <f>IF(OR(R16="",D16=""),"",R16*D16)</f>
        <v/>
      </c>
      <c r="U16" s="32">
        <f>IF($A16="","",IF(COUNTIF($A$8:$A$107,$A16)&gt;1,"Eingaben prüfen",IF(OR(B16="",C16="",COUNT($D16:$K16)&lt;8),"Unvollständig",IF(OR(P16="",P16&lt;=0),"Eingaben prüfen",IF(S16&lt;'Rabattstaffeln'!$B$2,"Nicht freigeben",IF(S16&lt;'Rabattstaffeln'!$B$2+'Rabattstaffeln'!$B$3,"Prüfen","Freigeben"))))))</f>
        <v/>
      </c>
      <c r="V16" s="32">
        <f>IF($A16="","",IF(COUNTIF($A$8:$A$107,$A16)&gt;1,"Vertrags-ID doppelt",IF(OR(B16="",C16="",COUNT($D16:$K16)&lt;8),"Pflichtfelder ergänzen",IF(1-(1-M16)*(1-N16)&gt;'Rabattstaffeln'!$B$4,"Rabatt auf Obergrenze begrenzt",IF(OR(P16="",P16&lt;=0),"Listenumsatz prüfen",IF(S16&lt;'Rabattstaffeln'!$B$2,"Zielmarge unterschritten",IF(S16&lt;'Rabattstaffeln'!$B$2+'Rabattstaffeln'!$B$3,"Marge liegt im Warnbereich","")))))))</f>
        <v/>
      </c>
    </row>
    <row r="17" ht="21" customHeight="1">
      <c r="A17" s="26" t="inlineStr">
        <is>
          <t>M-010</t>
        </is>
      </c>
      <c r="B17" s="26" t="inlineStr">
        <is>
          <t>Musterlabor Silber</t>
        </is>
      </c>
      <c r="C17" s="26" t="inlineStr">
        <is>
          <t>Sonderreinigung</t>
        </is>
      </c>
      <c r="D17" s="27" t="n">
        <v>48</v>
      </c>
      <c r="E17" s="40" t="n">
        <v>580</v>
      </c>
      <c r="F17" s="29" t="n">
        <v>36</v>
      </c>
      <c r="G17" s="29" t="n">
        <v>1200</v>
      </c>
      <c r="H17" s="29" t="n">
        <v>22</v>
      </c>
      <c r="I17" s="29" t="n">
        <v>900</v>
      </c>
      <c r="J17" s="29" t="n">
        <v>350</v>
      </c>
      <c r="K17" s="29" t="n">
        <v>150</v>
      </c>
      <c r="L17" s="30">
        <f>IF($A17="","",IF(COUNT($D17:$K17)&lt;8,"",E17*F17+G17))</f>
        <v/>
      </c>
      <c r="M17" s="41">
        <f>IF($A17="","",IF(L17="","",IFERROR(LOOKUP(L17,'Rabattstaffeln'!$A$7:$A$11,'Rabattstaffeln'!$B$7:$B$11),0)))</f>
        <v/>
      </c>
      <c r="N17" s="41">
        <f>IF($A17="","",IF(D17="","",IFERROR(LOOKUP(D17,'Rabattstaffeln'!$D$7:$D$11,'Rabattstaffeln'!$E$7:$E$11),0)))</f>
        <v/>
      </c>
      <c r="O17" s="41">
        <f>IF(OR(M17="",N17=""),"",MIN('Rabattstaffeln'!$B$4,1-(1-M17)*(1-N17)))</f>
        <v/>
      </c>
      <c r="P17" s="30">
        <f>IF(OR(L17="",O17=""),"",L17*(1-O17))</f>
        <v/>
      </c>
      <c r="Q17" s="30">
        <f>IF($A17="","",IF(COUNT($D17:$K17)&lt;8,"",E17*H17+I17+J17+K17))</f>
        <v/>
      </c>
      <c r="R17" s="30">
        <f>IF(OR(P17="",Q17=""),"",P17-Q17)</f>
        <v/>
      </c>
      <c r="S17" s="41">
        <f>IF($A17="","",IF(OR(P17="",P17&lt;=0),"",IFERROR(R17/P17,"")))</f>
        <v/>
      </c>
      <c r="T17" s="30">
        <f>IF(OR(R17="",D17=""),"",R17*D17)</f>
        <v/>
      </c>
      <c r="U17" s="32">
        <f>IF($A17="","",IF(COUNTIF($A$8:$A$107,$A17)&gt;1,"Eingaben prüfen",IF(OR(B17="",C17="",COUNT($D17:$K17)&lt;8),"Unvollständig",IF(OR(P17="",P17&lt;=0),"Eingaben prüfen",IF(S17&lt;'Rabattstaffeln'!$B$2,"Nicht freigeben",IF(S17&lt;'Rabattstaffeln'!$B$2+'Rabattstaffeln'!$B$3,"Prüfen","Freigeben"))))))</f>
        <v/>
      </c>
      <c r="V17" s="32">
        <f>IF($A17="","",IF(COUNTIF($A$8:$A$107,$A17)&gt;1,"Vertrags-ID doppelt",IF(OR(B17="",C17="",COUNT($D17:$K17)&lt;8),"Pflichtfelder ergänzen",IF(1-(1-M17)*(1-N17)&gt;'Rabattstaffeln'!$B$4,"Rabatt auf Obergrenze begrenzt",IF(OR(P17="",P17&lt;=0),"Listenumsatz prüfen",IF(S17&lt;'Rabattstaffeln'!$B$2,"Zielmarge unterschritten",IF(S17&lt;'Rabattstaffeln'!$B$2+'Rabattstaffeln'!$B$3,"Marge liegt im Warnbereich","")))))))</f>
        <v/>
      </c>
    </row>
    <row r="18" ht="21" customHeight="1">
      <c r="A18" s="26" t="n"/>
      <c r="B18" s="26" t="n"/>
      <c r="C18" s="26" t="n"/>
      <c r="D18" s="27" t="n"/>
      <c r="E18" s="40" t="n"/>
      <c r="F18" s="29" t="n"/>
      <c r="G18" s="29" t="n"/>
      <c r="H18" s="29" t="n"/>
      <c r="I18" s="29" t="n"/>
      <c r="J18" s="29" t="n"/>
      <c r="K18" s="29" t="n"/>
      <c r="L18" s="30">
        <f>IF($A18="","",IF(COUNT($D18:$K18)&lt;8,"",E18*F18+G18))</f>
        <v/>
      </c>
      <c r="M18" s="41">
        <f>IF($A18="","",IF(L18="","",IFERROR(LOOKUP(L18,'Rabattstaffeln'!$A$7:$A$11,'Rabattstaffeln'!$B$7:$B$11),0)))</f>
        <v/>
      </c>
      <c r="N18" s="41">
        <f>IF($A18="","",IF(D18="","",IFERROR(LOOKUP(D18,'Rabattstaffeln'!$D$7:$D$11,'Rabattstaffeln'!$E$7:$E$11),0)))</f>
        <v/>
      </c>
      <c r="O18" s="41">
        <f>IF(OR(M18="",N18=""),"",MIN('Rabattstaffeln'!$B$4,1-(1-M18)*(1-N18)))</f>
        <v/>
      </c>
      <c r="P18" s="30">
        <f>IF(OR(L18="",O18=""),"",L18*(1-O18))</f>
        <v/>
      </c>
      <c r="Q18" s="30">
        <f>IF($A18="","",IF(COUNT($D18:$K18)&lt;8,"",E18*H18+I18+J18+K18))</f>
        <v/>
      </c>
      <c r="R18" s="30">
        <f>IF(OR(P18="",Q18=""),"",P18-Q18)</f>
        <v/>
      </c>
      <c r="S18" s="41">
        <f>IF($A18="","",IF(OR(P18="",P18&lt;=0),"",IFERROR(R18/P18,"")))</f>
        <v/>
      </c>
      <c r="T18" s="30">
        <f>IF(OR(R18="",D18=""),"",R18*D18)</f>
        <v/>
      </c>
      <c r="U18" s="32">
        <f>IF($A18="","",IF(COUNTIF($A$8:$A$107,$A18)&gt;1,"Eingaben prüfen",IF(OR(B18="",C18="",COUNT($D18:$K18)&lt;8),"Unvollständig",IF(OR(P18="",P18&lt;=0),"Eingaben prüfen",IF(S18&lt;'Rabattstaffeln'!$B$2,"Nicht freigeben",IF(S18&lt;'Rabattstaffeln'!$B$2+'Rabattstaffeln'!$B$3,"Prüfen","Freigeben"))))))</f>
        <v/>
      </c>
      <c r="V18" s="32">
        <f>IF($A18="","",IF(COUNTIF($A$8:$A$107,$A18)&gt;1,"Vertrags-ID doppelt",IF(OR(B18="",C18="",COUNT($D18:$K18)&lt;8),"Pflichtfelder ergänzen",IF(1-(1-M18)*(1-N18)&gt;'Rabattstaffeln'!$B$4,"Rabatt auf Obergrenze begrenzt",IF(OR(P18="",P18&lt;=0),"Listenumsatz prüfen",IF(S18&lt;'Rabattstaffeln'!$B$2,"Zielmarge unterschritten",IF(S18&lt;'Rabattstaffeln'!$B$2+'Rabattstaffeln'!$B$3,"Marge liegt im Warnbereich","")))))))</f>
        <v/>
      </c>
    </row>
    <row r="19" ht="21" customHeight="1">
      <c r="A19" s="26" t="n"/>
      <c r="B19" s="26" t="n"/>
      <c r="C19" s="26" t="n"/>
      <c r="D19" s="27" t="n"/>
      <c r="E19" s="40" t="n"/>
      <c r="F19" s="29" t="n"/>
      <c r="G19" s="29" t="n"/>
      <c r="H19" s="29" t="n"/>
      <c r="I19" s="29" t="n"/>
      <c r="J19" s="29" t="n"/>
      <c r="K19" s="29" t="n"/>
      <c r="L19" s="30">
        <f>IF($A19="","",IF(COUNT($D19:$K19)&lt;8,"",E19*F19+G19))</f>
        <v/>
      </c>
      <c r="M19" s="41">
        <f>IF($A19="","",IF(L19="","",IFERROR(LOOKUP(L19,'Rabattstaffeln'!$A$7:$A$11,'Rabattstaffeln'!$B$7:$B$11),0)))</f>
        <v/>
      </c>
      <c r="N19" s="41">
        <f>IF($A19="","",IF(D19="","",IFERROR(LOOKUP(D19,'Rabattstaffeln'!$D$7:$D$11,'Rabattstaffeln'!$E$7:$E$11),0)))</f>
        <v/>
      </c>
      <c r="O19" s="41">
        <f>IF(OR(M19="",N19=""),"",MIN('Rabattstaffeln'!$B$4,1-(1-M19)*(1-N19)))</f>
        <v/>
      </c>
      <c r="P19" s="30">
        <f>IF(OR(L19="",O19=""),"",L19*(1-O19))</f>
        <v/>
      </c>
      <c r="Q19" s="30">
        <f>IF($A19="","",IF(COUNT($D19:$K19)&lt;8,"",E19*H19+I19+J19+K19))</f>
        <v/>
      </c>
      <c r="R19" s="30">
        <f>IF(OR(P19="",Q19=""),"",P19-Q19)</f>
        <v/>
      </c>
      <c r="S19" s="41">
        <f>IF($A19="","",IF(OR(P19="",P19&lt;=0),"",IFERROR(R19/P19,"")))</f>
        <v/>
      </c>
      <c r="T19" s="30">
        <f>IF(OR(R19="",D19=""),"",R19*D19)</f>
        <v/>
      </c>
      <c r="U19" s="32">
        <f>IF($A19="","",IF(COUNTIF($A$8:$A$107,$A19)&gt;1,"Eingaben prüfen",IF(OR(B19="",C19="",COUNT($D19:$K19)&lt;8),"Unvollständig",IF(OR(P19="",P19&lt;=0),"Eingaben prüfen",IF(S19&lt;'Rabattstaffeln'!$B$2,"Nicht freigeben",IF(S19&lt;'Rabattstaffeln'!$B$2+'Rabattstaffeln'!$B$3,"Prüfen","Freigeben"))))))</f>
        <v/>
      </c>
      <c r="V19" s="32">
        <f>IF($A19="","",IF(COUNTIF($A$8:$A$107,$A19)&gt;1,"Vertrags-ID doppelt",IF(OR(B19="",C19="",COUNT($D19:$K19)&lt;8),"Pflichtfelder ergänzen",IF(1-(1-M19)*(1-N19)&gt;'Rabattstaffeln'!$B$4,"Rabatt auf Obergrenze begrenzt",IF(OR(P19="",P19&lt;=0),"Listenumsatz prüfen",IF(S19&lt;'Rabattstaffeln'!$B$2,"Zielmarge unterschritten",IF(S19&lt;'Rabattstaffeln'!$B$2+'Rabattstaffeln'!$B$3,"Marge liegt im Warnbereich","")))))))</f>
        <v/>
      </c>
    </row>
    <row r="20" ht="21" customHeight="1">
      <c r="A20" s="26" t="n"/>
      <c r="B20" s="26" t="n"/>
      <c r="C20" s="26" t="n"/>
      <c r="D20" s="27" t="n"/>
      <c r="E20" s="40" t="n"/>
      <c r="F20" s="29" t="n"/>
      <c r="G20" s="29" t="n"/>
      <c r="H20" s="29" t="n"/>
      <c r="I20" s="29" t="n"/>
      <c r="J20" s="29" t="n"/>
      <c r="K20" s="29" t="n"/>
      <c r="L20" s="30">
        <f>IF($A20="","",IF(COUNT($D20:$K20)&lt;8,"",E20*F20+G20))</f>
        <v/>
      </c>
      <c r="M20" s="41">
        <f>IF($A20="","",IF(L20="","",IFERROR(LOOKUP(L20,'Rabattstaffeln'!$A$7:$A$11,'Rabattstaffeln'!$B$7:$B$11),0)))</f>
        <v/>
      </c>
      <c r="N20" s="41">
        <f>IF($A20="","",IF(D20="","",IFERROR(LOOKUP(D20,'Rabattstaffeln'!$D$7:$D$11,'Rabattstaffeln'!$E$7:$E$11),0)))</f>
        <v/>
      </c>
      <c r="O20" s="41">
        <f>IF(OR(M20="",N20=""),"",MIN('Rabattstaffeln'!$B$4,1-(1-M20)*(1-N20)))</f>
        <v/>
      </c>
      <c r="P20" s="30">
        <f>IF(OR(L20="",O20=""),"",L20*(1-O20))</f>
        <v/>
      </c>
      <c r="Q20" s="30">
        <f>IF($A20="","",IF(COUNT($D20:$K20)&lt;8,"",E20*H20+I20+J20+K20))</f>
        <v/>
      </c>
      <c r="R20" s="30">
        <f>IF(OR(P20="",Q20=""),"",P20-Q20)</f>
        <v/>
      </c>
      <c r="S20" s="41">
        <f>IF($A20="","",IF(OR(P20="",P20&lt;=0),"",IFERROR(R20/P20,"")))</f>
        <v/>
      </c>
      <c r="T20" s="30">
        <f>IF(OR(R20="",D20=""),"",R20*D20)</f>
        <v/>
      </c>
      <c r="U20" s="32">
        <f>IF($A20="","",IF(COUNTIF($A$8:$A$107,$A20)&gt;1,"Eingaben prüfen",IF(OR(B20="",C20="",COUNT($D20:$K20)&lt;8),"Unvollständig",IF(OR(P20="",P20&lt;=0),"Eingaben prüfen",IF(S20&lt;'Rabattstaffeln'!$B$2,"Nicht freigeben",IF(S20&lt;'Rabattstaffeln'!$B$2+'Rabattstaffeln'!$B$3,"Prüfen","Freigeben"))))))</f>
        <v/>
      </c>
      <c r="V20" s="32">
        <f>IF($A20="","",IF(COUNTIF($A$8:$A$107,$A20)&gt;1,"Vertrags-ID doppelt",IF(OR(B20="",C20="",COUNT($D20:$K20)&lt;8),"Pflichtfelder ergänzen",IF(1-(1-M20)*(1-N20)&gt;'Rabattstaffeln'!$B$4,"Rabatt auf Obergrenze begrenzt",IF(OR(P20="",P20&lt;=0),"Listenumsatz prüfen",IF(S20&lt;'Rabattstaffeln'!$B$2,"Zielmarge unterschritten",IF(S20&lt;'Rabattstaffeln'!$B$2+'Rabattstaffeln'!$B$3,"Marge liegt im Warnbereich","")))))))</f>
        <v/>
      </c>
    </row>
    <row r="21" ht="21" customHeight="1">
      <c r="A21" s="26" t="n"/>
      <c r="B21" s="26" t="n"/>
      <c r="C21" s="26" t="n"/>
      <c r="D21" s="27" t="n"/>
      <c r="E21" s="40" t="n"/>
      <c r="F21" s="29" t="n"/>
      <c r="G21" s="29" t="n"/>
      <c r="H21" s="29" t="n"/>
      <c r="I21" s="29" t="n"/>
      <c r="J21" s="29" t="n"/>
      <c r="K21" s="29" t="n"/>
      <c r="L21" s="30">
        <f>IF($A21="","",IF(COUNT($D21:$K21)&lt;8,"",E21*F21+G21))</f>
        <v/>
      </c>
      <c r="M21" s="41">
        <f>IF($A21="","",IF(L21="","",IFERROR(LOOKUP(L21,'Rabattstaffeln'!$A$7:$A$11,'Rabattstaffeln'!$B$7:$B$11),0)))</f>
        <v/>
      </c>
      <c r="N21" s="41">
        <f>IF($A21="","",IF(D21="","",IFERROR(LOOKUP(D21,'Rabattstaffeln'!$D$7:$D$11,'Rabattstaffeln'!$E$7:$E$11),0)))</f>
        <v/>
      </c>
      <c r="O21" s="41">
        <f>IF(OR(M21="",N21=""),"",MIN('Rabattstaffeln'!$B$4,1-(1-M21)*(1-N21)))</f>
        <v/>
      </c>
      <c r="P21" s="30">
        <f>IF(OR(L21="",O21=""),"",L21*(1-O21))</f>
        <v/>
      </c>
      <c r="Q21" s="30">
        <f>IF($A21="","",IF(COUNT($D21:$K21)&lt;8,"",E21*H21+I21+J21+K21))</f>
        <v/>
      </c>
      <c r="R21" s="30">
        <f>IF(OR(P21="",Q21=""),"",P21-Q21)</f>
        <v/>
      </c>
      <c r="S21" s="41">
        <f>IF($A21="","",IF(OR(P21="",P21&lt;=0),"",IFERROR(R21/P21,"")))</f>
        <v/>
      </c>
      <c r="T21" s="30">
        <f>IF(OR(R21="",D21=""),"",R21*D21)</f>
        <v/>
      </c>
      <c r="U21" s="32">
        <f>IF($A21="","",IF(COUNTIF($A$8:$A$107,$A21)&gt;1,"Eingaben prüfen",IF(OR(B21="",C21="",COUNT($D21:$K21)&lt;8),"Unvollständig",IF(OR(P21="",P21&lt;=0),"Eingaben prüfen",IF(S21&lt;'Rabattstaffeln'!$B$2,"Nicht freigeben",IF(S21&lt;'Rabattstaffeln'!$B$2+'Rabattstaffeln'!$B$3,"Prüfen","Freigeben"))))))</f>
        <v/>
      </c>
      <c r="V21" s="32">
        <f>IF($A21="","",IF(COUNTIF($A$8:$A$107,$A21)&gt;1,"Vertrags-ID doppelt",IF(OR(B21="",C21="",COUNT($D21:$K21)&lt;8),"Pflichtfelder ergänzen",IF(1-(1-M21)*(1-N21)&gt;'Rabattstaffeln'!$B$4,"Rabatt auf Obergrenze begrenzt",IF(OR(P21="",P21&lt;=0),"Listenumsatz prüfen",IF(S21&lt;'Rabattstaffeln'!$B$2,"Zielmarge unterschritten",IF(S21&lt;'Rabattstaffeln'!$B$2+'Rabattstaffeln'!$B$3,"Marge liegt im Warnbereich","")))))))</f>
        <v/>
      </c>
    </row>
    <row r="22" ht="21" customHeight="1">
      <c r="A22" s="26" t="n"/>
      <c r="B22" s="26" t="n"/>
      <c r="C22" s="26" t="n"/>
      <c r="D22" s="27" t="n"/>
      <c r="E22" s="40" t="n"/>
      <c r="F22" s="29" t="n"/>
      <c r="G22" s="29" t="n"/>
      <c r="H22" s="29" t="n"/>
      <c r="I22" s="29" t="n"/>
      <c r="J22" s="29" t="n"/>
      <c r="K22" s="29" t="n"/>
      <c r="L22" s="30">
        <f>IF($A22="","",IF(COUNT($D22:$K22)&lt;8,"",E22*F22+G22))</f>
        <v/>
      </c>
      <c r="M22" s="41">
        <f>IF($A22="","",IF(L22="","",IFERROR(LOOKUP(L22,'Rabattstaffeln'!$A$7:$A$11,'Rabattstaffeln'!$B$7:$B$11),0)))</f>
        <v/>
      </c>
      <c r="N22" s="41">
        <f>IF($A22="","",IF(D22="","",IFERROR(LOOKUP(D22,'Rabattstaffeln'!$D$7:$D$11,'Rabattstaffeln'!$E$7:$E$11),0)))</f>
        <v/>
      </c>
      <c r="O22" s="41">
        <f>IF(OR(M22="",N22=""),"",MIN('Rabattstaffeln'!$B$4,1-(1-M22)*(1-N22)))</f>
        <v/>
      </c>
      <c r="P22" s="30">
        <f>IF(OR(L22="",O22=""),"",L22*(1-O22))</f>
        <v/>
      </c>
      <c r="Q22" s="30">
        <f>IF($A22="","",IF(COUNT($D22:$K22)&lt;8,"",E22*H22+I22+J22+K22))</f>
        <v/>
      </c>
      <c r="R22" s="30">
        <f>IF(OR(P22="",Q22=""),"",P22-Q22)</f>
        <v/>
      </c>
      <c r="S22" s="41">
        <f>IF($A22="","",IF(OR(P22="",P22&lt;=0),"",IFERROR(R22/P22,"")))</f>
        <v/>
      </c>
      <c r="T22" s="30">
        <f>IF(OR(R22="",D22=""),"",R22*D22)</f>
        <v/>
      </c>
      <c r="U22" s="32">
        <f>IF($A22="","",IF(COUNTIF($A$8:$A$107,$A22)&gt;1,"Eingaben prüfen",IF(OR(B22="",C22="",COUNT($D22:$K22)&lt;8),"Unvollständig",IF(OR(P22="",P22&lt;=0),"Eingaben prüfen",IF(S22&lt;'Rabattstaffeln'!$B$2,"Nicht freigeben",IF(S22&lt;'Rabattstaffeln'!$B$2+'Rabattstaffeln'!$B$3,"Prüfen","Freigeben"))))))</f>
        <v/>
      </c>
      <c r="V22" s="32">
        <f>IF($A22="","",IF(COUNTIF($A$8:$A$107,$A22)&gt;1,"Vertrags-ID doppelt",IF(OR(B22="",C22="",COUNT($D22:$K22)&lt;8),"Pflichtfelder ergänzen",IF(1-(1-M22)*(1-N22)&gt;'Rabattstaffeln'!$B$4,"Rabatt auf Obergrenze begrenzt",IF(OR(P22="",P22&lt;=0),"Listenumsatz prüfen",IF(S22&lt;'Rabattstaffeln'!$B$2,"Zielmarge unterschritten",IF(S22&lt;'Rabattstaffeln'!$B$2+'Rabattstaffeln'!$B$3,"Marge liegt im Warnbereich","")))))))</f>
        <v/>
      </c>
    </row>
    <row r="23" ht="21" customHeight="1">
      <c r="A23" s="26" t="n"/>
      <c r="B23" s="26" t="n"/>
      <c r="C23" s="26" t="n"/>
      <c r="D23" s="27" t="n"/>
      <c r="E23" s="40" t="n"/>
      <c r="F23" s="29" t="n"/>
      <c r="G23" s="29" t="n"/>
      <c r="H23" s="29" t="n"/>
      <c r="I23" s="29" t="n"/>
      <c r="J23" s="29" t="n"/>
      <c r="K23" s="29" t="n"/>
      <c r="L23" s="30">
        <f>IF($A23="","",IF(COUNT($D23:$K23)&lt;8,"",E23*F23+G23))</f>
        <v/>
      </c>
      <c r="M23" s="41">
        <f>IF($A23="","",IF(L23="","",IFERROR(LOOKUP(L23,'Rabattstaffeln'!$A$7:$A$11,'Rabattstaffeln'!$B$7:$B$11),0)))</f>
        <v/>
      </c>
      <c r="N23" s="41">
        <f>IF($A23="","",IF(D23="","",IFERROR(LOOKUP(D23,'Rabattstaffeln'!$D$7:$D$11,'Rabattstaffeln'!$E$7:$E$11),0)))</f>
        <v/>
      </c>
      <c r="O23" s="41">
        <f>IF(OR(M23="",N23=""),"",MIN('Rabattstaffeln'!$B$4,1-(1-M23)*(1-N23)))</f>
        <v/>
      </c>
      <c r="P23" s="30">
        <f>IF(OR(L23="",O23=""),"",L23*(1-O23))</f>
        <v/>
      </c>
      <c r="Q23" s="30">
        <f>IF($A23="","",IF(COUNT($D23:$K23)&lt;8,"",E23*H23+I23+J23+K23))</f>
        <v/>
      </c>
      <c r="R23" s="30">
        <f>IF(OR(P23="",Q23=""),"",P23-Q23)</f>
        <v/>
      </c>
      <c r="S23" s="41">
        <f>IF($A23="","",IF(OR(P23="",P23&lt;=0),"",IFERROR(R23/P23,"")))</f>
        <v/>
      </c>
      <c r="T23" s="30">
        <f>IF(OR(R23="",D23=""),"",R23*D23)</f>
        <v/>
      </c>
      <c r="U23" s="32">
        <f>IF($A23="","",IF(COUNTIF($A$8:$A$107,$A23)&gt;1,"Eingaben prüfen",IF(OR(B23="",C23="",COUNT($D23:$K23)&lt;8),"Unvollständig",IF(OR(P23="",P23&lt;=0),"Eingaben prüfen",IF(S23&lt;'Rabattstaffeln'!$B$2,"Nicht freigeben",IF(S23&lt;'Rabattstaffeln'!$B$2+'Rabattstaffeln'!$B$3,"Prüfen","Freigeben"))))))</f>
        <v/>
      </c>
      <c r="V23" s="32">
        <f>IF($A23="","",IF(COUNTIF($A$8:$A$107,$A23)&gt;1,"Vertrags-ID doppelt",IF(OR(B23="",C23="",COUNT($D23:$K23)&lt;8),"Pflichtfelder ergänzen",IF(1-(1-M23)*(1-N23)&gt;'Rabattstaffeln'!$B$4,"Rabatt auf Obergrenze begrenzt",IF(OR(P23="",P23&lt;=0),"Listenumsatz prüfen",IF(S23&lt;'Rabattstaffeln'!$B$2,"Zielmarge unterschritten",IF(S23&lt;'Rabattstaffeln'!$B$2+'Rabattstaffeln'!$B$3,"Marge liegt im Warnbereich","")))))))</f>
        <v/>
      </c>
    </row>
    <row r="24" ht="21" customHeight="1">
      <c r="A24" s="26" t="n"/>
      <c r="B24" s="26" t="n"/>
      <c r="C24" s="26" t="n"/>
      <c r="D24" s="27" t="n"/>
      <c r="E24" s="40" t="n"/>
      <c r="F24" s="29" t="n"/>
      <c r="G24" s="29" t="n"/>
      <c r="H24" s="29" t="n"/>
      <c r="I24" s="29" t="n"/>
      <c r="J24" s="29" t="n"/>
      <c r="K24" s="29" t="n"/>
      <c r="L24" s="30">
        <f>IF($A24="","",IF(COUNT($D24:$K24)&lt;8,"",E24*F24+G24))</f>
        <v/>
      </c>
      <c r="M24" s="41">
        <f>IF($A24="","",IF(L24="","",IFERROR(LOOKUP(L24,'Rabattstaffeln'!$A$7:$A$11,'Rabattstaffeln'!$B$7:$B$11),0)))</f>
        <v/>
      </c>
      <c r="N24" s="41">
        <f>IF($A24="","",IF(D24="","",IFERROR(LOOKUP(D24,'Rabattstaffeln'!$D$7:$D$11,'Rabattstaffeln'!$E$7:$E$11),0)))</f>
        <v/>
      </c>
      <c r="O24" s="41">
        <f>IF(OR(M24="",N24=""),"",MIN('Rabattstaffeln'!$B$4,1-(1-M24)*(1-N24)))</f>
        <v/>
      </c>
      <c r="P24" s="30">
        <f>IF(OR(L24="",O24=""),"",L24*(1-O24))</f>
        <v/>
      </c>
      <c r="Q24" s="30">
        <f>IF($A24="","",IF(COUNT($D24:$K24)&lt;8,"",E24*H24+I24+J24+K24))</f>
        <v/>
      </c>
      <c r="R24" s="30">
        <f>IF(OR(P24="",Q24=""),"",P24-Q24)</f>
        <v/>
      </c>
      <c r="S24" s="41">
        <f>IF($A24="","",IF(OR(P24="",P24&lt;=0),"",IFERROR(R24/P24,"")))</f>
        <v/>
      </c>
      <c r="T24" s="30">
        <f>IF(OR(R24="",D24=""),"",R24*D24)</f>
        <v/>
      </c>
      <c r="U24" s="32">
        <f>IF($A24="","",IF(COUNTIF($A$8:$A$107,$A24)&gt;1,"Eingaben prüfen",IF(OR(B24="",C24="",COUNT($D24:$K24)&lt;8),"Unvollständig",IF(OR(P24="",P24&lt;=0),"Eingaben prüfen",IF(S24&lt;'Rabattstaffeln'!$B$2,"Nicht freigeben",IF(S24&lt;'Rabattstaffeln'!$B$2+'Rabattstaffeln'!$B$3,"Prüfen","Freigeben"))))))</f>
        <v/>
      </c>
      <c r="V24" s="32">
        <f>IF($A24="","",IF(COUNTIF($A$8:$A$107,$A24)&gt;1,"Vertrags-ID doppelt",IF(OR(B24="",C24="",COUNT($D24:$K24)&lt;8),"Pflichtfelder ergänzen",IF(1-(1-M24)*(1-N24)&gt;'Rabattstaffeln'!$B$4,"Rabatt auf Obergrenze begrenzt",IF(OR(P24="",P24&lt;=0),"Listenumsatz prüfen",IF(S24&lt;'Rabattstaffeln'!$B$2,"Zielmarge unterschritten",IF(S24&lt;'Rabattstaffeln'!$B$2+'Rabattstaffeln'!$B$3,"Marge liegt im Warnbereich","")))))))</f>
        <v/>
      </c>
    </row>
    <row r="25" ht="21" customHeight="1">
      <c r="A25" s="26" t="n"/>
      <c r="B25" s="26" t="n"/>
      <c r="C25" s="26" t="n"/>
      <c r="D25" s="27" t="n"/>
      <c r="E25" s="40" t="n"/>
      <c r="F25" s="29" t="n"/>
      <c r="G25" s="29" t="n"/>
      <c r="H25" s="29" t="n"/>
      <c r="I25" s="29" t="n"/>
      <c r="J25" s="29" t="n"/>
      <c r="K25" s="29" t="n"/>
      <c r="L25" s="30">
        <f>IF($A25="","",IF(COUNT($D25:$K25)&lt;8,"",E25*F25+G25))</f>
        <v/>
      </c>
      <c r="M25" s="41">
        <f>IF($A25="","",IF(L25="","",IFERROR(LOOKUP(L25,'Rabattstaffeln'!$A$7:$A$11,'Rabattstaffeln'!$B$7:$B$11),0)))</f>
        <v/>
      </c>
      <c r="N25" s="41">
        <f>IF($A25="","",IF(D25="","",IFERROR(LOOKUP(D25,'Rabattstaffeln'!$D$7:$D$11,'Rabattstaffeln'!$E$7:$E$11),0)))</f>
        <v/>
      </c>
      <c r="O25" s="41">
        <f>IF(OR(M25="",N25=""),"",MIN('Rabattstaffeln'!$B$4,1-(1-M25)*(1-N25)))</f>
        <v/>
      </c>
      <c r="P25" s="30">
        <f>IF(OR(L25="",O25=""),"",L25*(1-O25))</f>
        <v/>
      </c>
      <c r="Q25" s="30">
        <f>IF($A25="","",IF(COUNT($D25:$K25)&lt;8,"",E25*H25+I25+J25+K25))</f>
        <v/>
      </c>
      <c r="R25" s="30">
        <f>IF(OR(P25="",Q25=""),"",P25-Q25)</f>
        <v/>
      </c>
      <c r="S25" s="41">
        <f>IF($A25="","",IF(OR(P25="",P25&lt;=0),"",IFERROR(R25/P25,"")))</f>
        <v/>
      </c>
      <c r="T25" s="30">
        <f>IF(OR(R25="",D25=""),"",R25*D25)</f>
        <v/>
      </c>
      <c r="U25" s="32">
        <f>IF($A25="","",IF(COUNTIF($A$8:$A$107,$A25)&gt;1,"Eingaben prüfen",IF(OR(B25="",C25="",COUNT($D25:$K25)&lt;8),"Unvollständig",IF(OR(P25="",P25&lt;=0),"Eingaben prüfen",IF(S25&lt;'Rabattstaffeln'!$B$2,"Nicht freigeben",IF(S25&lt;'Rabattstaffeln'!$B$2+'Rabattstaffeln'!$B$3,"Prüfen","Freigeben"))))))</f>
        <v/>
      </c>
      <c r="V25" s="32">
        <f>IF($A25="","",IF(COUNTIF($A$8:$A$107,$A25)&gt;1,"Vertrags-ID doppelt",IF(OR(B25="",C25="",COUNT($D25:$K25)&lt;8),"Pflichtfelder ergänzen",IF(1-(1-M25)*(1-N25)&gt;'Rabattstaffeln'!$B$4,"Rabatt auf Obergrenze begrenzt",IF(OR(P25="",P25&lt;=0),"Listenumsatz prüfen",IF(S25&lt;'Rabattstaffeln'!$B$2,"Zielmarge unterschritten",IF(S25&lt;'Rabattstaffeln'!$B$2+'Rabattstaffeln'!$B$3,"Marge liegt im Warnbereich","")))))))</f>
        <v/>
      </c>
    </row>
    <row r="26" ht="21" customHeight="1">
      <c r="A26" s="26" t="n"/>
      <c r="B26" s="26" t="n"/>
      <c r="C26" s="26" t="n"/>
      <c r="D26" s="27" t="n"/>
      <c r="E26" s="40" t="n"/>
      <c r="F26" s="29" t="n"/>
      <c r="G26" s="29" t="n"/>
      <c r="H26" s="29" t="n"/>
      <c r="I26" s="29" t="n"/>
      <c r="J26" s="29" t="n"/>
      <c r="K26" s="29" t="n"/>
      <c r="L26" s="30">
        <f>IF($A26="","",IF(COUNT($D26:$K26)&lt;8,"",E26*F26+G26))</f>
        <v/>
      </c>
      <c r="M26" s="41">
        <f>IF($A26="","",IF(L26="","",IFERROR(LOOKUP(L26,'Rabattstaffeln'!$A$7:$A$11,'Rabattstaffeln'!$B$7:$B$11),0)))</f>
        <v/>
      </c>
      <c r="N26" s="41">
        <f>IF($A26="","",IF(D26="","",IFERROR(LOOKUP(D26,'Rabattstaffeln'!$D$7:$D$11,'Rabattstaffeln'!$E$7:$E$11),0)))</f>
        <v/>
      </c>
      <c r="O26" s="41">
        <f>IF(OR(M26="",N26=""),"",MIN('Rabattstaffeln'!$B$4,1-(1-M26)*(1-N26)))</f>
        <v/>
      </c>
      <c r="P26" s="30">
        <f>IF(OR(L26="",O26=""),"",L26*(1-O26))</f>
        <v/>
      </c>
      <c r="Q26" s="30">
        <f>IF($A26="","",IF(COUNT($D26:$K26)&lt;8,"",E26*H26+I26+J26+K26))</f>
        <v/>
      </c>
      <c r="R26" s="30">
        <f>IF(OR(P26="",Q26=""),"",P26-Q26)</f>
        <v/>
      </c>
      <c r="S26" s="41">
        <f>IF($A26="","",IF(OR(P26="",P26&lt;=0),"",IFERROR(R26/P26,"")))</f>
        <v/>
      </c>
      <c r="T26" s="30">
        <f>IF(OR(R26="",D26=""),"",R26*D26)</f>
        <v/>
      </c>
      <c r="U26" s="32">
        <f>IF($A26="","",IF(COUNTIF($A$8:$A$107,$A26)&gt;1,"Eingaben prüfen",IF(OR(B26="",C26="",COUNT($D26:$K26)&lt;8),"Unvollständig",IF(OR(P26="",P26&lt;=0),"Eingaben prüfen",IF(S26&lt;'Rabattstaffeln'!$B$2,"Nicht freigeben",IF(S26&lt;'Rabattstaffeln'!$B$2+'Rabattstaffeln'!$B$3,"Prüfen","Freigeben"))))))</f>
        <v/>
      </c>
      <c r="V26" s="32">
        <f>IF($A26="","",IF(COUNTIF($A$8:$A$107,$A26)&gt;1,"Vertrags-ID doppelt",IF(OR(B26="",C26="",COUNT($D26:$K26)&lt;8),"Pflichtfelder ergänzen",IF(1-(1-M26)*(1-N26)&gt;'Rabattstaffeln'!$B$4,"Rabatt auf Obergrenze begrenzt",IF(OR(P26="",P26&lt;=0),"Listenumsatz prüfen",IF(S26&lt;'Rabattstaffeln'!$B$2,"Zielmarge unterschritten",IF(S26&lt;'Rabattstaffeln'!$B$2+'Rabattstaffeln'!$B$3,"Marge liegt im Warnbereich","")))))))</f>
        <v/>
      </c>
    </row>
    <row r="27" ht="21" customHeight="1">
      <c r="A27" s="26" t="n"/>
      <c r="B27" s="26" t="n"/>
      <c r="C27" s="26" t="n"/>
      <c r="D27" s="27" t="n"/>
      <c r="E27" s="40" t="n"/>
      <c r="F27" s="29" t="n"/>
      <c r="G27" s="29" t="n"/>
      <c r="H27" s="29" t="n"/>
      <c r="I27" s="29" t="n"/>
      <c r="J27" s="29" t="n"/>
      <c r="K27" s="29" t="n"/>
      <c r="L27" s="30">
        <f>IF($A27="","",IF(COUNT($D27:$K27)&lt;8,"",E27*F27+G27))</f>
        <v/>
      </c>
      <c r="M27" s="41">
        <f>IF($A27="","",IF(L27="","",IFERROR(LOOKUP(L27,'Rabattstaffeln'!$A$7:$A$11,'Rabattstaffeln'!$B$7:$B$11),0)))</f>
        <v/>
      </c>
      <c r="N27" s="41">
        <f>IF($A27="","",IF(D27="","",IFERROR(LOOKUP(D27,'Rabattstaffeln'!$D$7:$D$11,'Rabattstaffeln'!$E$7:$E$11),0)))</f>
        <v/>
      </c>
      <c r="O27" s="41">
        <f>IF(OR(M27="",N27=""),"",MIN('Rabattstaffeln'!$B$4,1-(1-M27)*(1-N27)))</f>
        <v/>
      </c>
      <c r="P27" s="30">
        <f>IF(OR(L27="",O27=""),"",L27*(1-O27))</f>
        <v/>
      </c>
      <c r="Q27" s="30">
        <f>IF($A27="","",IF(COUNT($D27:$K27)&lt;8,"",E27*H27+I27+J27+K27))</f>
        <v/>
      </c>
      <c r="R27" s="30">
        <f>IF(OR(P27="",Q27=""),"",P27-Q27)</f>
        <v/>
      </c>
      <c r="S27" s="41">
        <f>IF($A27="","",IF(OR(P27="",P27&lt;=0),"",IFERROR(R27/P27,"")))</f>
        <v/>
      </c>
      <c r="T27" s="30">
        <f>IF(OR(R27="",D27=""),"",R27*D27)</f>
        <v/>
      </c>
      <c r="U27" s="32">
        <f>IF($A27="","",IF(COUNTIF($A$8:$A$107,$A27)&gt;1,"Eingaben prüfen",IF(OR(B27="",C27="",COUNT($D27:$K27)&lt;8),"Unvollständig",IF(OR(P27="",P27&lt;=0),"Eingaben prüfen",IF(S27&lt;'Rabattstaffeln'!$B$2,"Nicht freigeben",IF(S27&lt;'Rabattstaffeln'!$B$2+'Rabattstaffeln'!$B$3,"Prüfen","Freigeben"))))))</f>
        <v/>
      </c>
      <c r="V27" s="32">
        <f>IF($A27="","",IF(COUNTIF($A$8:$A$107,$A27)&gt;1,"Vertrags-ID doppelt",IF(OR(B27="",C27="",COUNT($D27:$K27)&lt;8),"Pflichtfelder ergänzen",IF(1-(1-M27)*(1-N27)&gt;'Rabattstaffeln'!$B$4,"Rabatt auf Obergrenze begrenzt",IF(OR(P27="",P27&lt;=0),"Listenumsatz prüfen",IF(S27&lt;'Rabattstaffeln'!$B$2,"Zielmarge unterschritten",IF(S27&lt;'Rabattstaffeln'!$B$2+'Rabattstaffeln'!$B$3,"Marge liegt im Warnbereich","")))))))</f>
        <v/>
      </c>
    </row>
    <row r="28" ht="21" customHeight="1">
      <c r="A28" s="26" t="n"/>
      <c r="B28" s="26" t="n"/>
      <c r="C28" s="26" t="n"/>
      <c r="D28" s="27" t="n"/>
      <c r="E28" s="40" t="n"/>
      <c r="F28" s="29" t="n"/>
      <c r="G28" s="29" t="n"/>
      <c r="H28" s="29" t="n"/>
      <c r="I28" s="29" t="n"/>
      <c r="J28" s="29" t="n"/>
      <c r="K28" s="29" t="n"/>
      <c r="L28" s="30">
        <f>IF($A28="","",IF(COUNT($D28:$K28)&lt;8,"",E28*F28+G28))</f>
        <v/>
      </c>
      <c r="M28" s="41">
        <f>IF($A28="","",IF(L28="","",IFERROR(LOOKUP(L28,'Rabattstaffeln'!$A$7:$A$11,'Rabattstaffeln'!$B$7:$B$11),0)))</f>
        <v/>
      </c>
      <c r="N28" s="41">
        <f>IF($A28="","",IF(D28="","",IFERROR(LOOKUP(D28,'Rabattstaffeln'!$D$7:$D$11,'Rabattstaffeln'!$E$7:$E$11),0)))</f>
        <v/>
      </c>
      <c r="O28" s="41">
        <f>IF(OR(M28="",N28=""),"",MIN('Rabattstaffeln'!$B$4,1-(1-M28)*(1-N28)))</f>
        <v/>
      </c>
      <c r="P28" s="30">
        <f>IF(OR(L28="",O28=""),"",L28*(1-O28))</f>
        <v/>
      </c>
      <c r="Q28" s="30">
        <f>IF($A28="","",IF(COUNT($D28:$K28)&lt;8,"",E28*H28+I28+J28+K28))</f>
        <v/>
      </c>
      <c r="R28" s="30">
        <f>IF(OR(P28="",Q28=""),"",P28-Q28)</f>
        <v/>
      </c>
      <c r="S28" s="41">
        <f>IF($A28="","",IF(OR(P28="",P28&lt;=0),"",IFERROR(R28/P28,"")))</f>
        <v/>
      </c>
      <c r="T28" s="30">
        <f>IF(OR(R28="",D28=""),"",R28*D28)</f>
        <v/>
      </c>
      <c r="U28" s="32">
        <f>IF($A28="","",IF(COUNTIF($A$8:$A$107,$A28)&gt;1,"Eingaben prüfen",IF(OR(B28="",C28="",COUNT($D28:$K28)&lt;8),"Unvollständig",IF(OR(P28="",P28&lt;=0),"Eingaben prüfen",IF(S28&lt;'Rabattstaffeln'!$B$2,"Nicht freigeben",IF(S28&lt;'Rabattstaffeln'!$B$2+'Rabattstaffeln'!$B$3,"Prüfen","Freigeben"))))))</f>
        <v/>
      </c>
      <c r="V28" s="32">
        <f>IF($A28="","",IF(COUNTIF($A$8:$A$107,$A28)&gt;1,"Vertrags-ID doppelt",IF(OR(B28="",C28="",COUNT($D28:$K28)&lt;8),"Pflichtfelder ergänzen",IF(1-(1-M28)*(1-N28)&gt;'Rabattstaffeln'!$B$4,"Rabatt auf Obergrenze begrenzt",IF(OR(P28="",P28&lt;=0),"Listenumsatz prüfen",IF(S28&lt;'Rabattstaffeln'!$B$2,"Zielmarge unterschritten",IF(S28&lt;'Rabattstaffeln'!$B$2+'Rabattstaffeln'!$B$3,"Marge liegt im Warnbereich","")))))))</f>
        <v/>
      </c>
    </row>
    <row r="29" ht="21" customHeight="1">
      <c r="A29" s="26" t="n"/>
      <c r="B29" s="26" t="n"/>
      <c r="C29" s="26" t="n"/>
      <c r="D29" s="27" t="n"/>
      <c r="E29" s="40" t="n"/>
      <c r="F29" s="29" t="n"/>
      <c r="G29" s="29" t="n"/>
      <c r="H29" s="29" t="n"/>
      <c r="I29" s="29" t="n"/>
      <c r="J29" s="29" t="n"/>
      <c r="K29" s="29" t="n"/>
      <c r="L29" s="30">
        <f>IF($A29="","",IF(COUNT($D29:$K29)&lt;8,"",E29*F29+G29))</f>
        <v/>
      </c>
      <c r="M29" s="41">
        <f>IF($A29="","",IF(L29="","",IFERROR(LOOKUP(L29,'Rabattstaffeln'!$A$7:$A$11,'Rabattstaffeln'!$B$7:$B$11),0)))</f>
        <v/>
      </c>
      <c r="N29" s="41">
        <f>IF($A29="","",IF(D29="","",IFERROR(LOOKUP(D29,'Rabattstaffeln'!$D$7:$D$11,'Rabattstaffeln'!$E$7:$E$11),0)))</f>
        <v/>
      </c>
      <c r="O29" s="41">
        <f>IF(OR(M29="",N29=""),"",MIN('Rabattstaffeln'!$B$4,1-(1-M29)*(1-N29)))</f>
        <v/>
      </c>
      <c r="P29" s="30">
        <f>IF(OR(L29="",O29=""),"",L29*(1-O29))</f>
        <v/>
      </c>
      <c r="Q29" s="30">
        <f>IF($A29="","",IF(COUNT($D29:$K29)&lt;8,"",E29*H29+I29+J29+K29))</f>
        <v/>
      </c>
      <c r="R29" s="30">
        <f>IF(OR(P29="",Q29=""),"",P29-Q29)</f>
        <v/>
      </c>
      <c r="S29" s="41">
        <f>IF($A29="","",IF(OR(P29="",P29&lt;=0),"",IFERROR(R29/P29,"")))</f>
        <v/>
      </c>
      <c r="T29" s="30">
        <f>IF(OR(R29="",D29=""),"",R29*D29)</f>
        <v/>
      </c>
      <c r="U29" s="32">
        <f>IF($A29="","",IF(COUNTIF($A$8:$A$107,$A29)&gt;1,"Eingaben prüfen",IF(OR(B29="",C29="",COUNT($D29:$K29)&lt;8),"Unvollständig",IF(OR(P29="",P29&lt;=0),"Eingaben prüfen",IF(S29&lt;'Rabattstaffeln'!$B$2,"Nicht freigeben",IF(S29&lt;'Rabattstaffeln'!$B$2+'Rabattstaffeln'!$B$3,"Prüfen","Freigeben"))))))</f>
        <v/>
      </c>
      <c r="V29" s="32">
        <f>IF($A29="","",IF(COUNTIF($A$8:$A$107,$A29)&gt;1,"Vertrags-ID doppelt",IF(OR(B29="",C29="",COUNT($D29:$K29)&lt;8),"Pflichtfelder ergänzen",IF(1-(1-M29)*(1-N29)&gt;'Rabattstaffeln'!$B$4,"Rabatt auf Obergrenze begrenzt",IF(OR(P29="",P29&lt;=0),"Listenumsatz prüfen",IF(S29&lt;'Rabattstaffeln'!$B$2,"Zielmarge unterschritten",IF(S29&lt;'Rabattstaffeln'!$B$2+'Rabattstaffeln'!$B$3,"Marge liegt im Warnbereich","")))))))</f>
        <v/>
      </c>
    </row>
    <row r="30" ht="21" customHeight="1">
      <c r="A30" s="26" t="n"/>
      <c r="B30" s="26" t="n"/>
      <c r="C30" s="26" t="n"/>
      <c r="D30" s="27" t="n"/>
      <c r="E30" s="40" t="n"/>
      <c r="F30" s="29" t="n"/>
      <c r="G30" s="29" t="n"/>
      <c r="H30" s="29" t="n"/>
      <c r="I30" s="29" t="n"/>
      <c r="J30" s="29" t="n"/>
      <c r="K30" s="29" t="n"/>
      <c r="L30" s="30">
        <f>IF($A30="","",IF(COUNT($D30:$K30)&lt;8,"",E30*F30+G30))</f>
        <v/>
      </c>
      <c r="M30" s="41">
        <f>IF($A30="","",IF(L30="","",IFERROR(LOOKUP(L30,'Rabattstaffeln'!$A$7:$A$11,'Rabattstaffeln'!$B$7:$B$11),0)))</f>
        <v/>
      </c>
      <c r="N30" s="41">
        <f>IF($A30="","",IF(D30="","",IFERROR(LOOKUP(D30,'Rabattstaffeln'!$D$7:$D$11,'Rabattstaffeln'!$E$7:$E$11),0)))</f>
        <v/>
      </c>
      <c r="O30" s="41">
        <f>IF(OR(M30="",N30=""),"",MIN('Rabattstaffeln'!$B$4,1-(1-M30)*(1-N30)))</f>
        <v/>
      </c>
      <c r="P30" s="30">
        <f>IF(OR(L30="",O30=""),"",L30*(1-O30))</f>
        <v/>
      </c>
      <c r="Q30" s="30">
        <f>IF($A30="","",IF(COUNT($D30:$K30)&lt;8,"",E30*H30+I30+J30+K30))</f>
        <v/>
      </c>
      <c r="R30" s="30">
        <f>IF(OR(P30="",Q30=""),"",P30-Q30)</f>
        <v/>
      </c>
      <c r="S30" s="41">
        <f>IF($A30="","",IF(OR(P30="",P30&lt;=0),"",IFERROR(R30/P30,"")))</f>
        <v/>
      </c>
      <c r="T30" s="30">
        <f>IF(OR(R30="",D30=""),"",R30*D30)</f>
        <v/>
      </c>
      <c r="U30" s="32">
        <f>IF($A30="","",IF(COUNTIF($A$8:$A$107,$A30)&gt;1,"Eingaben prüfen",IF(OR(B30="",C30="",COUNT($D30:$K30)&lt;8),"Unvollständig",IF(OR(P30="",P30&lt;=0),"Eingaben prüfen",IF(S30&lt;'Rabattstaffeln'!$B$2,"Nicht freigeben",IF(S30&lt;'Rabattstaffeln'!$B$2+'Rabattstaffeln'!$B$3,"Prüfen","Freigeben"))))))</f>
        <v/>
      </c>
      <c r="V30" s="32">
        <f>IF($A30="","",IF(COUNTIF($A$8:$A$107,$A30)&gt;1,"Vertrags-ID doppelt",IF(OR(B30="",C30="",COUNT($D30:$K30)&lt;8),"Pflichtfelder ergänzen",IF(1-(1-M30)*(1-N30)&gt;'Rabattstaffeln'!$B$4,"Rabatt auf Obergrenze begrenzt",IF(OR(P30="",P30&lt;=0),"Listenumsatz prüfen",IF(S30&lt;'Rabattstaffeln'!$B$2,"Zielmarge unterschritten",IF(S30&lt;'Rabattstaffeln'!$B$2+'Rabattstaffeln'!$B$3,"Marge liegt im Warnbereich","")))))))</f>
        <v/>
      </c>
    </row>
    <row r="31" ht="21" customHeight="1">
      <c r="A31" s="26" t="n"/>
      <c r="B31" s="26" t="n"/>
      <c r="C31" s="26" t="n"/>
      <c r="D31" s="27" t="n"/>
      <c r="E31" s="40" t="n"/>
      <c r="F31" s="29" t="n"/>
      <c r="G31" s="29" t="n"/>
      <c r="H31" s="29" t="n"/>
      <c r="I31" s="29" t="n"/>
      <c r="J31" s="29" t="n"/>
      <c r="K31" s="29" t="n"/>
      <c r="L31" s="30">
        <f>IF($A31="","",IF(COUNT($D31:$K31)&lt;8,"",E31*F31+G31))</f>
        <v/>
      </c>
      <c r="M31" s="41">
        <f>IF($A31="","",IF(L31="","",IFERROR(LOOKUP(L31,'Rabattstaffeln'!$A$7:$A$11,'Rabattstaffeln'!$B$7:$B$11),0)))</f>
        <v/>
      </c>
      <c r="N31" s="41">
        <f>IF($A31="","",IF(D31="","",IFERROR(LOOKUP(D31,'Rabattstaffeln'!$D$7:$D$11,'Rabattstaffeln'!$E$7:$E$11),0)))</f>
        <v/>
      </c>
      <c r="O31" s="41">
        <f>IF(OR(M31="",N31=""),"",MIN('Rabattstaffeln'!$B$4,1-(1-M31)*(1-N31)))</f>
        <v/>
      </c>
      <c r="P31" s="30">
        <f>IF(OR(L31="",O31=""),"",L31*(1-O31))</f>
        <v/>
      </c>
      <c r="Q31" s="30">
        <f>IF($A31="","",IF(COUNT($D31:$K31)&lt;8,"",E31*H31+I31+J31+K31))</f>
        <v/>
      </c>
      <c r="R31" s="30">
        <f>IF(OR(P31="",Q31=""),"",P31-Q31)</f>
        <v/>
      </c>
      <c r="S31" s="41">
        <f>IF($A31="","",IF(OR(P31="",P31&lt;=0),"",IFERROR(R31/P31,"")))</f>
        <v/>
      </c>
      <c r="T31" s="30">
        <f>IF(OR(R31="",D31=""),"",R31*D31)</f>
        <v/>
      </c>
      <c r="U31" s="32">
        <f>IF($A31="","",IF(COUNTIF($A$8:$A$107,$A31)&gt;1,"Eingaben prüfen",IF(OR(B31="",C31="",COUNT($D31:$K31)&lt;8),"Unvollständig",IF(OR(P31="",P31&lt;=0),"Eingaben prüfen",IF(S31&lt;'Rabattstaffeln'!$B$2,"Nicht freigeben",IF(S31&lt;'Rabattstaffeln'!$B$2+'Rabattstaffeln'!$B$3,"Prüfen","Freigeben"))))))</f>
        <v/>
      </c>
      <c r="V31" s="32">
        <f>IF($A31="","",IF(COUNTIF($A$8:$A$107,$A31)&gt;1,"Vertrags-ID doppelt",IF(OR(B31="",C31="",COUNT($D31:$K31)&lt;8),"Pflichtfelder ergänzen",IF(1-(1-M31)*(1-N31)&gt;'Rabattstaffeln'!$B$4,"Rabatt auf Obergrenze begrenzt",IF(OR(P31="",P31&lt;=0),"Listenumsatz prüfen",IF(S31&lt;'Rabattstaffeln'!$B$2,"Zielmarge unterschritten",IF(S31&lt;'Rabattstaffeln'!$B$2+'Rabattstaffeln'!$B$3,"Marge liegt im Warnbereich","")))))))</f>
        <v/>
      </c>
    </row>
    <row r="32" ht="21" customHeight="1">
      <c r="A32" s="26" t="n"/>
      <c r="B32" s="26" t="n"/>
      <c r="C32" s="26" t="n"/>
      <c r="D32" s="27" t="n"/>
      <c r="E32" s="40" t="n"/>
      <c r="F32" s="29" t="n"/>
      <c r="G32" s="29" t="n"/>
      <c r="H32" s="29" t="n"/>
      <c r="I32" s="29" t="n"/>
      <c r="J32" s="29" t="n"/>
      <c r="K32" s="29" t="n"/>
      <c r="L32" s="30">
        <f>IF($A32="","",IF(COUNT($D32:$K32)&lt;8,"",E32*F32+G32))</f>
        <v/>
      </c>
      <c r="M32" s="41">
        <f>IF($A32="","",IF(L32="","",IFERROR(LOOKUP(L32,'Rabattstaffeln'!$A$7:$A$11,'Rabattstaffeln'!$B$7:$B$11),0)))</f>
        <v/>
      </c>
      <c r="N32" s="41">
        <f>IF($A32="","",IF(D32="","",IFERROR(LOOKUP(D32,'Rabattstaffeln'!$D$7:$D$11,'Rabattstaffeln'!$E$7:$E$11),0)))</f>
        <v/>
      </c>
      <c r="O32" s="41">
        <f>IF(OR(M32="",N32=""),"",MIN('Rabattstaffeln'!$B$4,1-(1-M32)*(1-N32)))</f>
        <v/>
      </c>
      <c r="P32" s="30">
        <f>IF(OR(L32="",O32=""),"",L32*(1-O32))</f>
        <v/>
      </c>
      <c r="Q32" s="30">
        <f>IF($A32="","",IF(COUNT($D32:$K32)&lt;8,"",E32*H32+I32+J32+K32))</f>
        <v/>
      </c>
      <c r="R32" s="30">
        <f>IF(OR(P32="",Q32=""),"",P32-Q32)</f>
        <v/>
      </c>
      <c r="S32" s="41">
        <f>IF($A32="","",IF(OR(P32="",P32&lt;=0),"",IFERROR(R32/P32,"")))</f>
        <v/>
      </c>
      <c r="T32" s="30">
        <f>IF(OR(R32="",D32=""),"",R32*D32)</f>
        <v/>
      </c>
      <c r="U32" s="32">
        <f>IF($A32="","",IF(COUNTIF($A$8:$A$107,$A32)&gt;1,"Eingaben prüfen",IF(OR(B32="",C32="",COUNT($D32:$K32)&lt;8),"Unvollständig",IF(OR(P32="",P32&lt;=0),"Eingaben prüfen",IF(S32&lt;'Rabattstaffeln'!$B$2,"Nicht freigeben",IF(S32&lt;'Rabattstaffeln'!$B$2+'Rabattstaffeln'!$B$3,"Prüfen","Freigeben"))))))</f>
        <v/>
      </c>
      <c r="V32" s="32">
        <f>IF($A32="","",IF(COUNTIF($A$8:$A$107,$A32)&gt;1,"Vertrags-ID doppelt",IF(OR(B32="",C32="",COUNT($D32:$K32)&lt;8),"Pflichtfelder ergänzen",IF(1-(1-M32)*(1-N32)&gt;'Rabattstaffeln'!$B$4,"Rabatt auf Obergrenze begrenzt",IF(OR(P32="",P32&lt;=0),"Listenumsatz prüfen",IF(S32&lt;'Rabattstaffeln'!$B$2,"Zielmarge unterschritten",IF(S32&lt;'Rabattstaffeln'!$B$2+'Rabattstaffeln'!$B$3,"Marge liegt im Warnbereich","")))))))</f>
        <v/>
      </c>
    </row>
    <row r="33" ht="21" customHeight="1">
      <c r="A33" s="26" t="n"/>
      <c r="B33" s="26" t="n"/>
      <c r="C33" s="26" t="n"/>
      <c r="D33" s="27" t="n"/>
      <c r="E33" s="40" t="n"/>
      <c r="F33" s="29" t="n"/>
      <c r="G33" s="29" t="n"/>
      <c r="H33" s="29" t="n"/>
      <c r="I33" s="29" t="n"/>
      <c r="J33" s="29" t="n"/>
      <c r="K33" s="29" t="n"/>
      <c r="L33" s="30">
        <f>IF($A33="","",IF(COUNT($D33:$K33)&lt;8,"",E33*F33+G33))</f>
        <v/>
      </c>
      <c r="M33" s="41">
        <f>IF($A33="","",IF(L33="","",IFERROR(LOOKUP(L33,'Rabattstaffeln'!$A$7:$A$11,'Rabattstaffeln'!$B$7:$B$11),0)))</f>
        <v/>
      </c>
      <c r="N33" s="41">
        <f>IF($A33="","",IF(D33="","",IFERROR(LOOKUP(D33,'Rabattstaffeln'!$D$7:$D$11,'Rabattstaffeln'!$E$7:$E$11),0)))</f>
        <v/>
      </c>
      <c r="O33" s="41">
        <f>IF(OR(M33="",N33=""),"",MIN('Rabattstaffeln'!$B$4,1-(1-M33)*(1-N33)))</f>
        <v/>
      </c>
      <c r="P33" s="30">
        <f>IF(OR(L33="",O33=""),"",L33*(1-O33))</f>
        <v/>
      </c>
      <c r="Q33" s="30">
        <f>IF($A33="","",IF(COUNT($D33:$K33)&lt;8,"",E33*H33+I33+J33+K33))</f>
        <v/>
      </c>
      <c r="R33" s="30">
        <f>IF(OR(P33="",Q33=""),"",P33-Q33)</f>
        <v/>
      </c>
      <c r="S33" s="41">
        <f>IF($A33="","",IF(OR(P33="",P33&lt;=0),"",IFERROR(R33/P33,"")))</f>
        <v/>
      </c>
      <c r="T33" s="30">
        <f>IF(OR(R33="",D33=""),"",R33*D33)</f>
        <v/>
      </c>
      <c r="U33" s="32">
        <f>IF($A33="","",IF(COUNTIF($A$8:$A$107,$A33)&gt;1,"Eingaben prüfen",IF(OR(B33="",C33="",COUNT($D33:$K33)&lt;8),"Unvollständig",IF(OR(P33="",P33&lt;=0),"Eingaben prüfen",IF(S33&lt;'Rabattstaffeln'!$B$2,"Nicht freigeben",IF(S33&lt;'Rabattstaffeln'!$B$2+'Rabattstaffeln'!$B$3,"Prüfen","Freigeben"))))))</f>
        <v/>
      </c>
      <c r="V33" s="32">
        <f>IF($A33="","",IF(COUNTIF($A$8:$A$107,$A33)&gt;1,"Vertrags-ID doppelt",IF(OR(B33="",C33="",COUNT($D33:$K33)&lt;8),"Pflichtfelder ergänzen",IF(1-(1-M33)*(1-N33)&gt;'Rabattstaffeln'!$B$4,"Rabatt auf Obergrenze begrenzt",IF(OR(P33="",P33&lt;=0),"Listenumsatz prüfen",IF(S33&lt;'Rabattstaffeln'!$B$2,"Zielmarge unterschritten",IF(S33&lt;'Rabattstaffeln'!$B$2+'Rabattstaffeln'!$B$3,"Marge liegt im Warnbereich","")))))))</f>
        <v/>
      </c>
    </row>
    <row r="34" ht="21" customHeight="1">
      <c r="A34" s="26" t="n"/>
      <c r="B34" s="26" t="n"/>
      <c r="C34" s="26" t="n"/>
      <c r="D34" s="27" t="n"/>
      <c r="E34" s="40" t="n"/>
      <c r="F34" s="29" t="n"/>
      <c r="G34" s="29" t="n"/>
      <c r="H34" s="29" t="n"/>
      <c r="I34" s="29" t="n"/>
      <c r="J34" s="29" t="n"/>
      <c r="K34" s="29" t="n"/>
      <c r="L34" s="30">
        <f>IF($A34="","",IF(COUNT($D34:$K34)&lt;8,"",E34*F34+G34))</f>
        <v/>
      </c>
      <c r="M34" s="41">
        <f>IF($A34="","",IF(L34="","",IFERROR(LOOKUP(L34,'Rabattstaffeln'!$A$7:$A$11,'Rabattstaffeln'!$B$7:$B$11),0)))</f>
        <v/>
      </c>
      <c r="N34" s="41">
        <f>IF($A34="","",IF(D34="","",IFERROR(LOOKUP(D34,'Rabattstaffeln'!$D$7:$D$11,'Rabattstaffeln'!$E$7:$E$11),0)))</f>
        <v/>
      </c>
      <c r="O34" s="41">
        <f>IF(OR(M34="",N34=""),"",MIN('Rabattstaffeln'!$B$4,1-(1-M34)*(1-N34)))</f>
        <v/>
      </c>
      <c r="P34" s="30">
        <f>IF(OR(L34="",O34=""),"",L34*(1-O34))</f>
        <v/>
      </c>
      <c r="Q34" s="30">
        <f>IF($A34="","",IF(COUNT($D34:$K34)&lt;8,"",E34*H34+I34+J34+K34))</f>
        <v/>
      </c>
      <c r="R34" s="30">
        <f>IF(OR(P34="",Q34=""),"",P34-Q34)</f>
        <v/>
      </c>
      <c r="S34" s="41">
        <f>IF($A34="","",IF(OR(P34="",P34&lt;=0),"",IFERROR(R34/P34,"")))</f>
        <v/>
      </c>
      <c r="T34" s="30">
        <f>IF(OR(R34="",D34=""),"",R34*D34)</f>
        <v/>
      </c>
      <c r="U34" s="32">
        <f>IF($A34="","",IF(COUNTIF($A$8:$A$107,$A34)&gt;1,"Eingaben prüfen",IF(OR(B34="",C34="",COUNT($D34:$K34)&lt;8),"Unvollständig",IF(OR(P34="",P34&lt;=0),"Eingaben prüfen",IF(S34&lt;'Rabattstaffeln'!$B$2,"Nicht freigeben",IF(S34&lt;'Rabattstaffeln'!$B$2+'Rabattstaffeln'!$B$3,"Prüfen","Freigeben"))))))</f>
        <v/>
      </c>
      <c r="V34" s="32">
        <f>IF($A34="","",IF(COUNTIF($A$8:$A$107,$A34)&gt;1,"Vertrags-ID doppelt",IF(OR(B34="",C34="",COUNT($D34:$K34)&lt;8),"Pflichtfelder ergänzen",IF(1-(1-M34)*(1-N34)&gt;'Rabattstaffeln'!$B$4,"Rabatt auf Obergrenze begrenzt",IF(OR(P34="",P34&lt;=0),"Listenumsatz prüfen",IF(S34&lt;'Rabattstaffeln'!$B$2,"Zielmarge unterschritten",IF(S34&lt;'Rabattstaffeln'!$B$2+'Rabattstaffeln'!$B$3,"Marge liegt im Warnbereich","")))))))</f>
        <v/>
      </c>
    </row>
    <row r="35" ht="21" customHeight="1">
      <c r="A35" s="26" t="n"/>
      <c r="B35" s="26" t="n"/>
      <c r="C35" s="26" t="n"/>
      <c r="D35" s="27" t="n"/>
      <c r="E35" s="40" t="n"/>
      <c r="F35" s="29" t="n"/>
      <c r="G35" s="29" t="n"/>
      <c r="H35" s="29" t="n"/>
      <c r="I35" s="29" t="n"/>
      <c r="J35" s="29" t="n"/>
      <c r="K35" s="29" t="n"/>
      <c r="L35" s="30">
        <f>IF($A35="","",IF(COUNT($D35:$K35)&lt;8,"",E35*F35+G35))</f>
        <v/>
      </c>
      <c r="M35" s="41">
        <f>IF($A35="","",IF(L35="","",IFERROR(LOOKUP(L35,'Rabattstaffeln'!$A$7:$A$11,'Rabattstaffeln'!$B$7:$B$11),0)))</f>
        <v/>
      </c>
      <c r="N35" s="41">
        <f>IF($A35="","",IF(D35="","",IFERROR(LOOKUP(D35,'Rabattstaffeln'!$D$7:$D$11,'Rabattstaffeln'!$E$7:$E$11),0)))</f>
        <v/>
      </c>
      <c r="O35" s="41">
        <f>IF(OR(M35="",N35=""),"",MIN('Rabattstaffeln'!$B$4,1-(1-M35)*(1-N35)))</f>
        <v/>
      </c>
      <c r="P35" s="30">
        <f>IF(OR(L35="",O35=""),"",L35*(1-O35))</f>
        <v/>
      </c>
      <c r="Q35" s="30">
        <f>IF($A35="","",IF(COUNT($D35:$K35)&lt;8,"",E35*H35+I35+J35+K35))</f>
        <v/>
      </c>
      <c r="R35" s="30">
        <f>IF(OR(P35="",Q35=""),"",P35-Q35)</f>
        <v/>
      </c>
      <c r="S35" s="41">
        <f>IF($A35="","",IF(OR(P35="",P35&lt;=0),"",IFERROR(R35/P35,"")))</f>
        <v/>
      </c>
      <c r="T35" s="30">
        <f>IF(OR(R35="",D35=""),"",R35*D35)</f>
        <v/>
      </c>
      <c r="U35" s="32">
        <f>IF($A35="","",IF(COUNTIF($A$8:$A$107,$A35)&gt;1,"Eingaben prüfen",IF(OR(B35="",C35="",COUNT($D35:$K35)&lt;8),"Unvollständig",IF(OR(P35="",P35&lt;=0),"Eingaben prüfen",IF(S35&lt;'Rabattstaffeln'!$B$2,"Nicht freigeben",IF(S35&lt;'Rabattstaffeln'!$B$2+'Rabattstaffeln'!$B$3,"Prüfen","Freigeben"))))))</f>
        <v/>
      </c>
      <c r="V35" s="32">
        <f>IF($A35="","",IF(COUNTIF($A$8:$A$107,$A35)&gt;1,"Vertrags-ID doppelt",IF(OR(B35="",C35="",COUNT($D35:$K35)&lt;8),"Pflichtfelder ergänzen",IF(1-(1-M35)*(1-N35)&gt;'Rabattstaffeln'!$B$4,"Rabatt auf Obergrenze begrenzt",IF(OR(P35="",P35&lt;=0),"Listenumsatz prüfen",IF(S35&lt;'Rabattstaffeln'!$B$2,"Zielmarge unterschritten",IF(S35&lt;'Rabattstaffeln'!$B$2+'Rabattstaffeln'!$B$3,"Marge liegt im Warnbereich","")))))))</f>
        <v/>
      </c>
    </row>
    <row r="36" ht="21" customHeight="1">
      <c r="A36" s="26" t="n"/>
      <c r="B36" s="26" t="n"/>
      <c r="C36" s="26" t="n"/>
      <c r="D36" s="27" t="n"/>
      <c r="E36" s="40" t="n"/>
      <c r="F36" s="29" t="n"/>
      <c r="G36" s="29" t="n"/>
      <c r="H36" s="29" t="n"/>
      <c r="I36" s="29" t="n"/>
      <c r="J36" s="29" t="n"/>
      <c r="K36" s="29" t="n"/>
      <c r="L36" s="30">
        <f>IF($A36="","",IF(COUNT($D36:$K36)&lt;8,"",E36*F36+G36))</f>
        <v/>
      </c>
      <c r="M36" s="41">
        <f>IF($A36="","",IF(L36="","",IFERROR(LOOKUP(L36,'Rabattstaffeln'!$A$7:$A$11,'Rabattstaffeln'!$B$7:$B$11),0)))</f>
        <v/>
      </c>
      <c r="N36" s="41">
        <f>IF($A36="","",IF(D36="","",IFERROR(LOOKUP(D36,'Rabattstaffeln'!$D$7:$D$11,'Rabattstaffeln'!$E$7:$E$11),0)))</f>
        <v/>
      </c>
      <c r="O36" s="41">
        <f>IF(OR(M36="",N36=""),"",MIN('Rabattstaffeln'!$B$4,1-(1-M36)*(1-N36)))</f>
        <v/>
      </c>
      <c r="P36" s="30">
        <f>IF(OR(L36="",O36=""),"",L36*(1-O36))</f>
        <v/>
      </c>
      <c r="Q36" s="30">
        <f>IF($A36="","",IF(COUNT($D36:$K36)&lt;8,"",E36*H36+I36+J36+K36))</f>
        <v/>
      </c>
      <c r="R36" s="30">
        <f>IF(OR(P36="",Q36=""),"",P36-Q36)</f>
        <v/>
      </c>
      <c r="S36" s="41">
        <f>IF($A36="","",IF(OR(P36="",P36&lt;=0),"",IFERROR(R36/P36,"")))</f>
        <v/>
      </c>
      <c r="T36" s="30">
        <f>IF(OR(R36="",D36=""),"",R36*D36)</f>
        <v/>
      </c>
      <c r="U36" s="32">
        <f>IF($A36="","",IF(COUNTIF($A$8:$A$107,$A36)&gt;1,"Eingaben prüfen",IF(OR(B36="",C36="",COUNT($D36:$K36)&lt;8),"Unvollständig",IF(OR(P36="",P36&lt;=0),"Eingaben prüfen",IF(S36&lt;'Rabattstaffeln'!$B$2,"Nicht freigeben",IF(S36&lt;'Rabattstaffeln'!$B$2+'Rabattstaffeln'!$B$3,"Prüfen","Freigeben"))))))</f>
        <v/>
      </c>
      <c r="V36" s="32">
        <f>IF($A36="","",IF(COUNTIF($A$8:$A$107,$A36)&gt;1,"Vertrags-ID doppelt",IF(OR(B36="",C36="",COUNT($D36:$K36)&lt;8),"Pflichtfelder ergänzen",IF(1-(1-M36)*(1-N36)&gt;'Rabattstaffeln'!$B$4,"Rabatt auf Obergrenze begrenzt",IF(OR(P36="",P36&lt;=0),"Listenumsatz prüfen",IF(S36&lt;'Rabattstaffeln'!$B$2,"Zielmarge unterschritten",IF(S36&lt;'Rabattstaffeln'!$B$2+'Rabattstaffeln'!$B$3,"Marge liegt im Warnbereich","")))))))</f>
        <v/>
      </c>
    </row>
    <row r="37" ht="21" customHeight="1">
      <c r="A37" s="26" t="n"/>
      <c r="B37" s="26" t="n"/>
      <c r="C37" s="26" t="n"/>
      <c r="D37" s="27" t="n"/>
      <c r="E37" s="40" t="n"/>
      <c r="F37" s="29" t="n"/>
      <c r="G37" s="29" t="n"/>
      <c r="H37" s="29" t="n"/>
      <c r="I37" s="29" t="n"/>
      <c r="J37" s="29" t="n"/>
      <c r="K37" s="29" t="n"/>
      <c r="L37" s="30">
        <f>IF($A37="","",IF(COUNT($D37:$K37)&lt;8,"",E37*F37+G37))</f>
        <v/>
      </c>
      <c r="M37" s="41">
        <f>IF($A37="","",IF(L37="","",IFERROR(LOOKUP(L37,'Rabattstaffeln'!$A$7:$A$11,'Rabattstaffeln'!$B$7:$B$11),0)))</f>
        <v/>
      </c>
      <c r="N37" s="41">
        <f>IF($A37="","",IF(D37="","",IFERROR(LOOKUP(D37,'Rabattstaffeln'!$D$7:$D$11,'Rabattstaffeln'!$E$7:$E$11),0)))</f>
        <v/>
      </c>
      <c r="O37" s="41">
        <f>IF(OR(M37="",N37=""),"",MIN('Rabattstaffeln'!$B$4,1-(1-M37)*(1-N37)))</f>
        <v/>
      </c>
      <c r="P37" s="30">
        <f>IF(OR(L37="",O37=""),"",L37*(1-O37))</f>
        <v/>
      </c>
      <c r="Q37" s="30">
        <f>IF($A37="","",IF(COUNT($D37:$K37)&lt;8,"",E37*H37+I37+J37+K37))</f>
        <v/>
      </c>
      <c r="R37" s="30">
        <f>IF(OR(P37="",Q37=""),"",P37-Q37)</f>
        <v/>
      </c>
      <c r="S37" s="41">
        <f>IF($A37="","",IF(OR(P37="",P37&lt;=0),"",IFERROR(R37/P37,"")))</f>
        <v/>
      </c>
      <c r="T37" s="30">
        <f>IF(OR(R37="",D37=""),"",R37*D37)</f>
        <v/>
      </c>
      <c r="U37" s="32">
        <f>IF($A37="","",IF(COUNTIF($A$8:$A$107,$A37)&gt;1,"Eingaben prüfen",IF(OR(B37="",C37="",COUNT($D37:$K37)&lt;8),"Unvollständig",IF(OR(P37="",P37&lt;=0),"Eingaben prüfen",IF(S37&lt;'Rabattstaffeln'!$B$2,"Nicht freigeben",IF(S37&lt;'Rabattstaffeln'!$B$2+'Rabattstaffeln'!$B$3,"Prüfen","Freigeben"))))))</f>
        <v/>
      </c>
      <c r="V37" s="32">
        <f>IF($A37="","",IF(COUNTIF($A$8:$A$107,$A37)&gt;1,"Vertrags-ID doppelt",IF(OR(B37="",C37="",COUNT($D37:$K37)&lt;8),"Pflichtfelder ergänzen",IF(1-(1-M37)*(1-N37)&gt;'Rabattstaffeln'!$B$4,"Rabatt auf Obergrenze begrenzt",IF(OR(P37="",P37&lt;=0),"Listenumsatz prüfen",IF(S37&lt;'Rabattstaffeln'!$B$2,"Zielmarge unterschritten",IF(S37&lt;'Rabattstaffeln'!$B$2+'Rabattstaffeln'!$B$3,"Marge liegt im Warnbereich","")))))))</f>
        <v/>
      </c>
    </row>
    <row r="38" ht="21" customHeight="1">
      <c r="A38" s="26" t="n"/>
      <c r="B38" s="26" t="n"/>
      <c r="C38" s="26" t="n"/>
      <c r="D38" s="27" t="n"/>
      <c r="E38" s="40" t="n"/>
      <c r="F38" s="29" t="n"/>
      <c r="G38" s="29" t="n"/>
      <c r="H38" s="29" t="n"/>
      <c r="I38" s="29" t="n"/>
      <c r="J38" s="29" t="n"/>
      <c r="K38" s="29" t="n"/>
      <c r="L38" s="30">
        <f>IF($A38="","",IF(COUNT($D38:$K38)&lt;8,"",E38*F38+G38))</f>
        <v/>
      </c>
      <c r="M38" s="41">
        <f>IF($A38="","",IF(L38="","",IFERROR(LOOKUP(L38,'Rabattstaffeln'!$A$7:$A$11,'Rabattstaffeln'!$B$7:$B$11),0)))</f>
        <v/>
      </c>
      <c r="N38" s="41">
        <f>IF($A38="","",IF(D38="","",IFERROR(LOOKUP(D38,'Rabattstaffeln'!$D$7:$D$11,'Rabattstaffeln'!$E$7:$E$11),0)))</f>
        <v/>
      </c>
      <c r="O38" s="41">
        <f>IF(OR(M38="",N38=""),"",MIN('Rabattstaffeln'!$B$4,1-(1-M38)*(1-N38)))</f>
        <v/>
      </c>
      <c r="P38" s="30">
        <f>IF(OR(L38="",O38=""),"",L38*(1-O38))</f>
        <v/>
      </c>
      <c r="Q38" s="30">
        <f>IF($A38="","",IF(COUNT($D38:$K38)&lt;8,"",E38*H38+I38+J38+K38))</f>
        <v/>
      </c>
      <c r="R38" s="30">
        <f>IF(OR(P38="",Q38=""),"",P38-Q38)</f>
        <v/>
      </c>
      <c r="S38" s="41">
        <f>IF($A38="","",IF(OR(P38="",P38&lt;=0),"",IFERROR(R38/P38,"")))</f>
        <v/>
      </c>
      <c r="T38" s="30">
        <f>IF(OR(R38="",D38=""),"",R38*D38)</f>
        <v/>
      </c>
      <c r="U38" s="32">
        <f>IF($A38="","",IF(COUNTIF($A$8:$A$107,$A38)&gt;1,"Eingaben prüfen",IF(OR(B38="",C38="",COUNT($D38:$K38)&lt;8),"Unvollständig",IF(OR(P38="",P38&lt;=0),"Eingaben prüfen",IF(S38&lt;'Rabattstaffeln'!$B$2,"Nicht freigeben",IF(S38&lt;'Rabattstaffeln'!$B$2+'Rabattstaffeln'!$B$3,"Prüfen","Freigeben"))))))</f>
        <v/>
      </c>
      <c r="V38" s="32">
        <f>IF($A38="","",IF(COUNTIF($A$8:$A$107,$A38)&gt;1,"Vertrags-ID doppelt",IF(OR(B38="",C38="",COUNT($D38:$K38)&lt;8),"Pflichtfelder ergänzen",IF(1-(1-M38)*(1-N38)&gt;'Rabattstaffeln'!$B$4,"Rabatt auf Obergrenze begrenzt",IF(OR(P38="",P38&lt;=0),"Listenumsatz prüfen",IF(S38&lt;'Rabattstaffeln'!$B$2,"Zielmarge unterschritten",IF(S38&lt;'Rabattstaffeln'!$B$2+'Rabattstaffeln'!$B$3,"Marge liegt im Warnbereich","")))))))</f>
        <v/>
      </c>
    </row>
    <row r="39" ht="21" customHeight="1">
      <c r="A39" s="26" t="n"/>
      <c r="B39" s="26" t="n"/>
      <c r="C39" s="26" t="n"/>
      <c r="D39" s="27" t="n"/>
      <c r="E39" s="40" t="n"/>
      <c r="F39" s="29" t="n"/>
      <c r="G39" s="29" t="n"/>
      <c r="H39" s="29" t="n"/>
      <c r="I39" s="29" t="n"/>
      <c r="J39" s="29" t="n"/>
      <c r="K39" s="29" t="n"/>
      <c r="L39" s="30">
        <f>IF($A39="","",IF(COUNT($D39:$K39)&lt;8,"",E39*F39+G39))</f>
        <v/>
      </c>
      <c r="M39" s="41">
        <f>IF($A39="","",IF(L39="","",IFERROR(LOOKUP(L39,'Rabattstaffeln'!$A$7:$A$11,'Rabattstaffeln'!$B$7:$B$11),0)))</f>
        <v/>
      </c>
      <c r="N39" s="41">
        <f>IF($A39="","",IF(D39="","",IFERROR(LOOKUP(D39,'Rabattstaffeln'!$D$7:$D$11,'Rabattstaffeln'!$E$7:$E$11),0)))</f>
        <v/>
      </c>
      <c r="O39" s="41">
        <f>IF(OR(M39="",N39=""),"",MIN('Rabattstaffeln'!$B$4,1-(1-M39)*(1-N39)))</f>
        <v/>
      </c>
      <c r="P39" s="30">
        <f>IF(OR(L39="",O39=""),"",L39*(1-O39))</f>
        <v/>
      </c>
      <c r="Q39" s="30">
        <f>IF($A39="","",IF(COUNT($D39:$K39)&lt;8,"",E39*H39+I39+J39+K39))</f>
        <v/>
      </c>
      <c r="R39" s="30">
        <f>IF(OR(P39="",Q39=""),"",P39-Q39)</f>
        <v/>
      </c>
      <c r="S39" s="41">
        <f>IF($A39="","",IF(OR(P39="",P39&lt;=0),"",IFERROR(R39/P39,"")))</f>
        <v/>
      </c>
      <c r="T39" s="30">
        <f>IF(OR(R39="",D39=""),"",R39*D39)</f>
        <v/>
      </c>
      <c r="U39" s="32">
        <f>IF($A39="","",IF(COUNTIF($A$8:$A$107,$A39)&gt;1,"Eingaben prüfen",IF(OR(B39="",C39="",COUNT($D39:$K39)&lt;8),"Unvollständig",IF(OR(P39="",P39&lt;=0),"Eingaben prüfen",IF(S39&lt;'Rabattstaffeln'!$B$2,"Nicht freigeben",IF(S39&lt;'Rabattstaffeln'!$B$2+'Rabattstaffeln'!$B$3,"Prüfen","Freigeben"))))))</f>
        <v/>
      </c>
      <c r="V39" s="32">
        <f>IF($A39="","",IF(COUNTIF($A$8:$A$107,$A39)&gt;1,"Vertrags-ID doppelt",IF(OR(B39="",C39="",COUNT($D39:$K39)&lt;8),"Pflichtfelder ergänzen",IF(1-(1-M39)*(1-N39)&gt;'Rabattstaffeln'!$B$4,"Rabatt auf Obergrenze begrenzt",IF(OR(P39="",P39&lt;=0),"Listenumsatz prüfen",IF(S39&lt;'Rabattstaffeln'!$B$2,"Zielmarge unterschritten",IF(S39&lt;'Rabattstaffeln'!$B$2+'Rabattstaffeln'!$B$3,"Marge liegt im Warnbereich","")))))))</f>
        <v/>
      </c>
    </row>
    <row r="40" ht="21" customHeight="1">
      <c r="A40" s="26" t="n"/>
      <c r="B40" s="26" t="n"/>
      <c r="C40" s="26" t="n"/>
      <c r="D40" s="27" t="n"/>
      <c r="E40" s="40" t="n"/>
      <c r="F40" s="29" t="n"/>
      <c r="G40" s="29" t="n"/>
      <c r="H40" s="29" t="n"/>
      <c r="I40" s="29" t="n"/>
      <c r="J40" s="29" t="n"/>
      <c r="K40" s="29" t="n"/>
      <c r="L40" s="30">
        <f>IF($A40="","",IF(COUNT($D40:$K40)&lt;8,"",E40*F40+G40))</f>
        <v/>
      </c>
      <c r="M40" s="41">
        <f>IF($A40="","",IF(L40="","",IFERROR(LOOKUP(L40,'Rabattstaffeln'!$A$7:$A$11,'Rabattstaffeln'!$B$7:$B$11),0)))</f>
        <v/>
      </c>
      <c r="N40" s="41">
        <f>IF($A40="","",IF(D40="","",IFERROR(LOOKUP(D40,'Rabattstaffeln'!$D$7:$D$11,'Rabattstaffeln'!$E$7:$E$11),0)))</f>
        <v/>
      </c>
      <c r="O40" s="41">
        <f>IF(OR(M40="",N40=""),"",MIN('Rabattstaffeln'!$B$4,1-(1-M40)*(1-N40)))</f>
        <v/>
      </c>
      <c r="P40" s="30">
        <f>IF(OR(L40="",O40=""),"",L40*(1-O40))</f>
        <v/>
      </c>
      <c r="Q40" s="30">
        <f>IF($A40="","",IF(COUNT($D40:$K40)&lt;8,"",E40*H40+I40+J40+K40))</f>
        <v/>
      </c>
      <c r="R40" s="30">
        <f>IF(OR(P40="",Q40=""),"",P40-Q40)</f>
        <v/>
      </c>
      <c r="S40" s="41">
        <f>IF($A40="","",IF(OR(P40="",P40&lt;=0),"",IFERROR(R40/P40,"")))</f>
        <v/>
      </c>
      <c r="T40" s="30">
        <f>IF(OR(R40="",D40=""),"",R40*D40)</f>
        <v/>
      </c>
      <c r="U40" s="32">
        <f>IF($A40="","",IF(COUNTIF($A$8:$A$107,$A40)&gt;1,"Eingaben prüfen",IF(OR(B40="",C40="",COUNT($D40:$K40)&lt;8),"Unvollständig",IF(OR(P40="",P40&lt;=0),"Eingaben prüfen",IF(S40&lt;'Rabattstaffeln'!$B$2,"Nicht freigeben",IF(S40&lt;'Rabattstaffeln'!$B$2+'Rabattstaffeln'!$B$3,"Prüfen","Freigeben"))))))</f>
        <v/>
      </c>
      <c r="V40" s="32">
        <f>IF($A40="","",IF(COUNTIF($A$8:$A$107,$A40)&gt;1,"Vertrags-ID doppelt",IF(OR(B40="",C40="",COUNT($D40:$K40)&lt;8),"Pflichtfelder ergänzen",IF(1-(1-M40)*(1-N40)&gt;'Rabattstaffeln'!$B$4,"Rabatt auf Obergrenze begrenzt",IF(OR(P40="",P40&lt;=0),"Listenumsatz prüfen",IF(S40&lt;'Rabattstaffeln'!$B$2,"Zielmarge unterschritten",IF(S40&lt;'Rabattstaffeln'!$B$2+'Rabattstaffeln'!$B$3,"Marge liegt im Warnbereich","")))))))</f>
        <v/>
      </c>
    </row>
    <row r="41" ht="21" customHeight="1">
      <c r="A41" s="26" t="n"/>
      <c r="B41" s="26" t="n"/>
      <c r="C41" s="26" t="n"/>
      <c r="D41" s="27" t="n"/>
      <c r="E41" s="40" t="n"/>
      <c r="F41" s="29" t="n"/>
      <c r="G41" s="29" t="n"/>
      <c r="H41" s="29" t="n"/>
      <c r="I41" s="29" t="n"/>
      <c r="J41" s="29" t="n"/>
      <c r="K41" s="29" t="n"/>
      <c r="L41" s="30">
        <f>IF($A41="","",IF(COUNT($D41:$K41)&lt;8,"",E41*F41+G41))</f>
        <v/>
      </c>
      <c r="M41" s="41">
        <f>IF($A41="","",IF(L41="","",IFERROR(LOOKUP(L41,'Rabattstaffeln'!$A$7:$A$11,'Rabattstaffeln'!$B$7:$B$11),0)))</f>
        <v/>
      </c>
      <c r="N41" s="41">
        <f>IF($A41="","",IF(D41="","",IFERROR(LOOKUP(D41,'Rabattstaffeln'!$D$7:$D$11,'Rabattstaffeln'!$E$7:$E$11),0)))</f>
        <v/>
      </c>
      <c r="O41" s="41">
        <f>IF(OR(M41="",N41=""),"",MIN('Rabattstaffeln'!$B$4,1-(1-M41)*(1-N41)))</f>
        <v/>
      </c>
      <c r="P41" s="30">
        <f>IF(OR(L41="",O41=""),"",L41*(1-O41))</f>
        <v/>
      </c>
      <c r="Q41" s="30">
        <f>IF($A41="","",IF(COUNT($D41:$K41)&lt;8,"",E41*H41+I41+J41+K41))</f>
        <v/>
      </c>
      <c r="R41" s="30">
        <f>IF(OR(P41="",Q41=""),"",P41-Q41)</f>
        <v/>
      </c>
      <c r="S41" s="41">
        <f>IF($A41="","",IF(OR(P41="",P41&lt;=0),"",IFERROR(R41/P41,"")))</f>
        <v/>
      </c>
      <c r="T41" s="30">
        <f>IF(OR(R41="",D41=""),"",R41*D41)</f>
        <v/>
      </c>
      <c r="U41" s="32">
        <f>IF($A41="","",IF(COUNTIF($A$8:$A$107,$A41)&gt;1,"Eingaben prüfen",IF(OR(B41="",C41="",COUNT($D41:$K41)&lt;8),"Unvollständig",IF(OR(P41="",P41&lt;=0),"Eingaben prüfen",IF(S41&lt;'Rabattstaffeln'!$B$2,"Nicht freigeben",IF(S41&lt;'Rabattstaffeln'!$B$2+'Rabattstaffeln'!$B$3,"Prüfen","Freigeben"))))))</f>
        <v/>
      </c>
      <c r="V41" s="32">
        <f>IF($A41="","",IF(COUNTIF($A$8:$A$107,$A41)&gt;1,"Vertrags-ID doppelt",IF(OR(B41="",C41="",COUNT($D41:$K41)&lt;8),"Pflichtfelder ergänzen",IF(1-(1-M41)*(1-N41)&gt;'Rabattstaffeln'!$B$4,"Rabatt auf Obergrenze begrenzt",IF(OR(P41="",P41&lt;=0),"Listenumsatz prüfen",IF(S41&lt;'Rabattstaffeln'!$B$2,"Zielmarge unterschritten",IF(S41&lt;'Rabattstaffeln'!$B$2+'Rabattstaffeln'!$B$3,"Marge liegt im Warnbereich","")))))))</f>
        <v/>
      </c>
    </row>
    <row r="42" ht="21" customHeight="1">
      <c r="A42" s="26" t="n"/>
      <c r="B42" s="26" t="n"/>
      <c r="C42" s="26" t="n"/>
      <c r="D42" s="27" t="n"/>
      <c r="E42" s="40" t="n"/>
      <c r="F42" s="29" t="n"/>
      <c r="G42" s="29" t="n"/>
      <c r="H42" s="29" t="n"/>
      <c r="I42" s="29" t="n"/>
      <c r="J42" s="29" t="n"/>
      <c r="K42" s="29" t="n"/>
      <c r="L42" s="30">
        <f>IF($A42="","",IF(COUNT($D42:$K42)&lt;8,"",E42*F42+G42))</f>
        <v/>
      </c>
      <c r="M42" s="41">
        <f>IF($A42="","",IF(L42="","",IFERROR(LOOKUP(L42,'Rabattstaffeln'!$A$7:$A$11,'Rabattstaffeln'!$B$7:$B$11),0)))</f>
        <v/>
      </c>
      <c r="N42" s="41">
        <f>IF($A42="","",IF(D42="","",IFERROR(LOOKUP(D42,'Rabattstaffeln'!$D$7:$D$11,'Rabattstaffeln'!$E$7:$E$11),0)))</f>
        <v/>
      </c>
      <c r="O42" s="41">
        <f>IF(OR(M42="",N42=""),"",MIN('Rabattstaffeln'!$B$4,1-(1-M42)*(1-N42)))</f>
        <v/>
      </c>
      <c r="P42" s="30">
        <f>IF(OR(L42="",O42=""),"",L42*(1-O42))</f>
        <v/>
      </c>
      <c r="Q42" s="30">
        <f>IF($A42="","",IF(COUNT($D42:$K42)&lt;8,"",E42*H42+I42+J42+K42))</f>
        <v/>
      </c>
      <c r="R42" s="30">
        <f>IF(OR(P42="",Q42=""),"",P42-Q42)</f>
        <v/>
      </c>
      <c r="S42" s="41">
        <f>IF($A42="","",IF(OR(P42="",P42&lt;=0),"",IFERROR(R42/P42,"")))</f>
        <v/>
      </c>
      <c r="T42" s="30">
        <f>IF(OR(R42="",D42=""),"",R42*D42)</f>
        <v/>
      </c>
      <c r="U42" s="32">
        <f>IF($A42="","",IF(COUNTIF($A$8:$A$107,$A42)&gt;1,"Eingaben prüfen",IF(OR(B42="",C42="",COUNT($D42:$K42)&lt;8),"Unvollständig",IF(OR(P42="",P42&lt;=0),"Eingaben prüfen",IF(S42&lt;'Rabattstaffeln'!$B$2,"Nicht freigeben",IF(S42&lt;'Rabattstaffeln'!$B$2+'Rabattstaffeln'!$B$3,"Prüfen","Freigeben"))))))</f>
        <v/>
      </c>
      <c r="V42" s="32">
        <f>IF($A42="","",IF(COUNTIF($A$8:$A$107,$A42)&gt;1,"Vertrags-ID doppelt",IF(OR(B42="",C42="",COUNT($D42:$K42)&lt;8),"Pflichtfelder ergänzen",IF(1-(1-M42)*(1-N42)&gt;'Rabattstaffeln'!$B$4,"Rabatt auf Obergrenze begrenzt",IF(OR(P42="",P42&lt;=0),"Listenumsatz prüfen",IF(S42&lt;'Rabattstaffeln'!$B$2,"Zielmarge unterschritten",IF(S42&lt;'Rabattstaffeln'!$B$2+'Rabattstaffeln'!$B$3,"Marge liegt im Warnbereich","")))))))</f>
        <v/>
      </c>
    </row>
    <row r="43" ht="21" customHeight="1">
      <c r="A43" s="26" t="n"/>
      <c r="B43" s="26" t="n"/>
      <c r="C43" s="26" t="n"/>
      <c r="D43" s="27" t="n"/>
      <c r="E43" s="40" t="n"/>
      <c r="F43" s="29" t="n"/>
      <c r="G43" s="29" t="n"/>
      <c r="H43" s="29" t="n"/>
      <c r="I43" s="29" t="n"/>
      <c r="J43" s="29" t="n"/>
      <c r="K43" s="29" t="n"/>
      <c r="L43" s="30">
        <f>IF($A43="","",IF(COUNT($D43:$K43)&lt;8,"",E43*F43+G43))</f>
        <v/>
      </c>
      <c r="M43" s="41">
        <f>IF($A43="","",IF(L43="","",IFERROR(LOOKUP(L43,'Rabattstaffeln'!$A$7:$A$11,'Rabattstaffeln'!$B$7:$B$11),0)))</f>
        <v/>
      </c>
      <c r="N43" s="41">
        <f>IF($A43="","",IF(D43="","",IFERROR(LOOKUP(D43,'Rabattstaffeln'!$D$7:$D$11,'Rabattstaffeln'!$E$7:$E$11),0)))</f>
        <v/>
      </c>
      <c r="O43" s="41">
        <f>IF(OR(M43="",N43=""),"",MIN('Rabattstaffeln'!$B$4,1-(1-M43)*(1-N43)))</f>
        <v/>
      </c>
      <c r="P43" s="30">
        <f>IF(OR(L43="",O43=""),"",L43*(1-O43))</f>
        <v/>
      </c>
      <c r="Q43" s="30">
        <f>IF($A43="","",IF(COUNT($D43:$K43)&lt;8,"",E43*H43+I43+J43+K43))</f>
        <v/>
      </c>
      <c r="R43" s="30">
        <f>IF(OR(P43="",Q43=""),"",P43-Q43)</f>
        <v/>
      </c>
      <c r="S43" s="41">
        <f>IF($A43="","",IF(OR(P43="",P43&lt;=0),"",IFERROR(R43/P43,"")))</f>
        <v/>
      </c>
      <c r="T43" s="30">
        <f>IF(OR(R43="",D43=""),"",R43*D43)</f>
        <v/>
      </c>
      <c r="U43" s="32">
        <f>IF($A43="","",IF(COUNTIF($A$8:$A$107,$A43)&gt;1,"Eingaben prüfen",IF(OR(B43="",C43="",COUNT($D43:$K43)&lt;8),"Unvollständig",IF(OR(P43="",P43&lt;=0),"Eingaben prüfen",IF(S43&lt;'Rabattstaffeln'!$B$2,"Nicht freigeben",IF(S43&lt;'Rabattstaffeln'!$B$2+'Rabattstaffeln'!$B$3,"Prüfen","Freigeben"))))))</f>
        <v/>
      </c>
      <c r="V43" s="32">
        <f>IF($A43="","",IF(COUNTIF($A$8:$A$107,$A43)&gt;1,"Vertrags-ID doppelt",IF(OR(B43="",C43="",COUNT($D43:$K43)&lt;8),"Pflichtfelder ergänzen",IF(1-(1-M43)*(1-N43)&gt;'Rabattstaffeln'!$B$4,"Rabatt auf Obergrenze begrenzt",IF(OR(P43="",P43&lt;=0),"Listenumsatz prüfen",IF(S43&lt;'Rabattstaffeln'!$B$2,"Zielmarge unterschritten",IF(S43&lt;'Rabattstaffeln'!$B$2+'Rabattstaffeln'!$B$3,"Marge liegt im Warnbereich","")))))))</f>
        <v/>
      </c>
    </row>
    <row r="44" ht="21" customHeight="1">
      <c r="A44" s="26" t="n"/>
      <c r="B44" s="26" t="n"/>
      <c r="C44" s="26" t="n"/>
      <c r="D44" s="27" t="n"/>
      <c r="E44" s="40" t="n"/>
      <c r="F44" s="29" t="n"/>
      <c r="G44" s="29" t="n"/>
      <c r="H44" s="29" t="n"/>
      <c r="I44" s="29" t="n"/>
      <c r="J44" s="29" t="n"/>
      <c r="K44" s="29" t="n"/>
      <c r="L44" s="30">
        <f>IF($A44="","",IF(COUNT($D44:$K44)&lt;8,"",E44*F44+G44))</f>
        <v/>
      </c>
      <c r="M44" s="41">
        <f>IF($A44="","",IF(L44="","",IFERROR(LOOKUP(L44,'Rabattstaffeln'!$A$7:$A$11,'Rabattstaffeln'!$B$7:$B$11),0)))</f>
        <v/>
      </c>
      <c r="N44" s="41">
        <f>IF($A44="","",IF(D44="","",IFERROR(LOOKUP(D44,'Rabattstaffeln'!$D$7:$D$11,'Rabattstaffeln'!$E$7:$E$11),0)))</f>
        <v/>
      </c>
      <c r="O44" s="41">
        <f>IF(OR(M44="",N44=""),"",MIN('Rabattstaffeln'!$B$4,1-(1-M44)*(1-N44)))</f>
        <v/>
      </c>
      <c r="P44" s="30">
        <f>IF(OR(L44="",O44=""),"",L44*(1-O44))</f>
        <v/>
      </c>
      <c r="Q44" s="30">
        <f>IF($A44="","",IF(COUNT($D44:$K44)&lt;8,"",E44*H44+I44+J44+K44))</f>
        <v/>
      </c>
      <c r="R44" s="30">
        <f>IF(OR(P44="",Q44=""),"",P44-Q44)</f>
        <v/>
      </c>
      <c r="S44" s="41">
        <f>IF($A44="","",IF(OR(P44="",P44&lt;=0),"",IFERROR(R44/P44,"")))</f>
        <v/>
      </c>
      <c r="T44" s="30">
        <f>IF(OR(R44="",D44=""),"",R44*D44)</f>
        <v/>
      </c>
      <c r="U44" s="32">
        <f>IF($A44="","",IF(COUNTIF($A$8:$A$107,$A44)&gt;1,"Eingaben prüfen",IF(OR(B44="",C44="",COUNT($D44:$K44)&lt;8),"Unvollständig",IF(OR(P44="",P44&lt;=0),"Eingaben prüfen",IF(S44&lt;'Rabattstaffeln'!$B$2,"Nicht freigeben",IF(S44&lt;'Rabattstaffeln'!$B$2+'Rabattstaffeln'!$B$3,"Prüfen","Freigeben"))))))</f>
        <v/>
      </c>
      <c r="V44" s="32">
        <f>IF($A44="","",IF(COUNTIF($A$8:$A$107,$A44)&gt;1,"Vertrags-ID doppelt",IF(OR(B44="",C44="",COUNT($D44:$K44)&lt;8),"Pflichtfelder ergänzen",IF(1-(1-M44)*(1-N44)&gt;'Rabattstaffeln'!$B$4,"Rabatt auf Obergrenze begrenzt",IF(OR(P44="",P44&lt;=0),"Listenumsatz prüfen",IF(S44&lt;'Rabattstaffeln'!$B$2,"Zielmarge unterschritten",IF(S44&lt;'Rabattstaffeln'!$B$2+'Rabattstaffeln'!$B$3,"Marge liegt im Warnbereich","")))))))</f>
        <v/>
      </c>
    </row>
    <row r="45" ht="21" customHeight="1">
      <c r="A45" s="26" t="n"/>
      <c r="B45" s="26" t="n"/>
      <c r="C45" s="26" t="n"/>
      <c r="D45" s="27" t="n"/>
      <c r="E45" s="40" t="n"/>
      <c r="F45" s="29" t="n"/>
      <c r="G45" s="29" t="n"/>
      <c r="H45" s="29" t="n"/>
      <c r="I45" s="29" t="n"/>
      <c r="J45" s="29" t="n"/>
      <c r="K45" s="29" t="n"/>
      <c r="L45" s="30">
        <f>IF($A45="","",IF(COUNT($D45:$K45)&lt;8,"",E45*F45+G45))</f>
        <v/>
      </c>
      <c r="M45" s="41">
        <f>IF($A45="","",IF(L45="","",IFERROR(LOOKUP(L45,'Rabattstaffeln'!$A$7:$A$11,'Rabattstaffeln'!$B$7:$B$11),0)))</f>
        <v/>
      </c>
      <c r="N45" s="41">
        <f>IF($A45="","",IF(D45="","",IFERROR(LOOKUP(D45,'Rabattstaffeln'!$D$7:$D$11,'Rabattstaffeln'!$E$7:$E$11),0)))</f>
        <v/>
      </c>
      <c r="O45" s="41">
        <f>IF(OR(M45="",N45=""),"",MIN('Rabattstaffeln'!$B$4,1-(1-M45)*(1-N45)))</f>
        <v/>
      </c>
      <c r="P45" s="30">
        <f>IF(OR(L45="",O45=""),"",L45*(1-O45))</f>
        <v/>
      </c>
      <c r="Q45" s="30">
        <f>IF($A45="","",IF(COUNT($D45:$K45)&lt;8,"",E45*H45+I45+J45+K45))</f>
        <v/>
      </c>
      <c r="R45" s="30">
        <f>IF(OR(P45="",Q45=""),"",P45-Q45)</f>
        <v/>
      </c>
      <c r="S45" s="41">
        <f>IF($A45="","",IF(OR(P45="",P45&lt;=0),"",IFERROR(R45/P45,"")))</f>
        <v/>
      </c>
      <c r="T45" s="30">
        <f>IF(OR(R45="",D45=""),"",R45*D45)</f>
        <v/>
      </c>
      <c r="U45" s="32">
        <f>IF($A45="","",IF(COUNTIF($A$8:$A$107,$A45)&gt;1,"Eingaben prüfen",IF(OR(B45="",C45="",COUNT($D45:$K45)&lt;8),"Unvollständig",IF(OR(P45="",P45&lt;=0),"Eingaben prüfen",IF(S45&lt;'Rabattstaffeln'!$B$2,"Nicht freigeben",IF(S45&lt;'Rabattstaffeln'!$B$2+'Rabattstaffeln'!$B$3,"Prüfen","Freigeben"))))))</f>
        <v/>
      </c>
      <c r="V45" s="32">
        <f>IF($A45="","",IF(COUNTIF($A$8:$A$107,$A45)&gt;1,"Vertrags-ID doppelt",IF(OR(B45="",C45="",COUNT($D45:$K45)&lt;8),"Pflichtfelder ergänzen",IF(1-(1-M45)*(1-N45)&gt;'Rabattstaffeln'!$B$4,"Rabatt auf Obergrenze begrenzt",IF(OR(P45="",P45&lt;=0),"Listenumsatz prüfen",IF(S45&lt;'Rabattstaffeln'!$B$2,"Zielmarge unterschritten",IF(S45&lt;'Rabattstaffeln'!$B$2+'Rabattstaffeln'!$B$3,"Marge liegt im Warnbereich","")))))))</f>
        <v/>
      </c>
    </row>
    <row r="46" ht="21" customHeight="1">
      <c r="A46" s="26" t="n"/>
      <c r="B46" s="26" t="n"/>
      <c r="C46" s="26" t="n"/>
      <c r="D46" s="27" t="n"/>
      <c r="E46" s="40" t="n"/>
      <c r="F46" s="29" t="n"/>
      <c r="G46" s="29" t="n"/>
      <c r="H46" s="29" t="n"/>
      <c r="I46" s="29" t="n"/>
      <c r="J46" s="29" t="n"/>
      <c r="K46" s="29" t="n"/>
      <c r="L46" s="30">
        <f>IF($A46="","",IF(COUNT($D46:$K46)&lt;8,"",E46*F46+G46))</f>
        <v/>
      </c>
      <c r="M46" s="41">
        <f>IF($A46="","",IF(L46="","",IFERROR(LOOKUP(L46,'Rabattstaffeln'!$A$7:$A$11,'Rabattstaffeln'!$B$7:$B$11),0)))</f>
        <v/>
      </c>
      <c r="N46" s="41">
        <f>IF($A46="","",IF(D46="","",IFERROR(LOOKUP(D46,'Rabattstaffeln'!$D$7:$D$11,'Rabattstaffeln'!$E$7:$E$11),0)))</f>
        <v/>
      </c>
      <c r="O46" s="41">
        <f>IF(OR(M46="",N46=""),"",MIN('Rabattstaffeln'!$B$4,1-(1-M46)*(1-N46)))</f>
        <v/>
      </c>
      <c r="P46" s="30">
        <f>IF(OR(L46="",O46=""),"",L46*(1-O46))</f>
        <v/>
      </c>
      <c r="Q46" s="30">
        <f>IF($A46="","",IF(COUNT($D46:$K46)&lt;8,"",E46*H46+I46+J46+K46))</f>
        <v/>
      </c>
      <c r="R46" s="30">
        <f>IF(OR(P46="",Q46=""),"",P46-Q46)</f>
        <v/>
      </c>
      <c r="S46" s="41">
        <f>IF($A46="","",IF(OR(P46="",P46&lt;=0),"",IFERROR(R46/P46,"")))</f>
        <v/>
      </c>
      <c r="T46" s="30">
        <f>IF(OR(R46="",D46=""),"",R46*D46)</f>
        <v/>
      </c>
      <c r="U46" s="32">
        <f>IF($A46="","",IF(COUNTIF($A$8:$A$107,$A46)&gt;1,"Eingaben prüfen",IF(OR(B46="",C46="",COUNT($D46:$K46)&lt;8),"Unvollständig",IF(OR(P46="",P46&lt;=0),"Eingaben prüfen",IF(S46&lt;'Rabattstaffeln'!$B$2,"Nicht freigeben",IF(S46&lt;'Rabattstaffeln'!$B$2+'Rabattstaffeln'!$B$3,"Prüfen","Freigeben"))))))</f>
        <v/>
      </c>
      <c r="V46" s="32">
        <f>IF($A46="","",IF(COUNTIF($A$8:$A$107,$A46)&gt;1,"Vertrags-ID doppelt",IF(OR(B46="",C46="",COUNT($D46:$K46)&lt;8),"Pflichtfelder ergänzen",IF(1-(1-M46)*(1-N46)&gt;'Rabattstaffeln'!$B$4,"Rabatt auf Obergrenze begrenzt",IF(OR(P46="",P46&lt;=0),"Listenumsatz prüfen",IF(S46&lt;'Rabattstaffeln'!$B$2,"Zielmarge unterschritten",IF(S46&lt;'Rabattstaffeln'!$B$2+'Rabattstaffeln'!$B$3,"Marge liegt im Warnbereich","")))))))</f>
        <v/>
      </c>
    </row>
    <row r="47" ht="21" customHeight="1">
      <c r="A47" s="26" t="n"/>
      <c r="B47" s="26" t="n"/>
      <c r="C47" s="26" t="n"/>
      <c r="D47" s="27" t="n"/>
      <c r="E47" s="40" t="n"/>
      <c r="F47" s="29" t="n"/>
      <c r="G47" s="29" t="n"/>
      <c r="H47" s="29" t="n"/>
      <c r="I47" s="29" t="n"/>
      <c r="J47" s="29" t="n"/>
      <c r="K47" s="29" t="n"/>
      <c r="L47" s="30">
        <f>IF($A47="","",IF(COUNT($D47:$K47)&lt;8,"",E47*F47+G47))</f>
        <v/>
      </c>
      <c r="M47" s="41">
        <f>IF($A47="","",IF(L47="","",IFERROR(LOOKUP(L47,'Rabattstaffeln'!$A$7:$A$11,'Rabattstaffeln'!$B$7:$B$11),0)))</f>
        <v/>
      </c>
      <c r="N47" s="41">
        <f>IF($A47="","",IF(D47="","",IFERROR(LOOKUP(D47,'Rabattstaffeln'!$D$7:$D$11,'Rabattstaffeln'!$E$7:$E$11),0)))</f>
        <v/>
      </c>
      <c r="O47" s="41">
        <f>IF(OR(M47="",N47=""),"",MIN('Rabattstaffeln'!$B$4,1-(1-M47)*(1-N47)))</f>
        <v/>
      </c>
      <c r="P47" s="30">
        <f>IF(OR(L47="",O47=""),"",L47*(1-O47))</f>
        <v/>
      </c>
      <c r="Q47" s="30">
        <f>IF($A47="","",IF(COUNT($D47:$K47)&lt;8,"",E47*H47+I47+J47+K47))</f>
        <v/>
      </c>
      <c r="R47" s="30">
        <f>IF(OR(P47="",Q47=""),"",P47-Q47)</f>
        <v/>
      </c>
      <c r="S47" s="41">
        <f>IF($A47="","",IF(OR(P47="",P47&lt;=0),"",IFERROR(R47/P47,"")))</f>
        <v/>
      </c>
      <c r="T47" s="30">
        <f>IF(OR(R47="",D47=""),"",R47*D47)</f>
        <v/>
      </c>
      <c r="U47" s="32">
        <f>IF($A47="","",IF(COUNTIF($A$8:$A$107,$A47)&gt;1,"Eingaben prüfen",IF(OR(B47="",C47="",COUNT($D47:$K47)&lt;8),"Unvollständig",IF(OR(P47="",P47&lt;=0),"Eingaben prüfen",IF(S47&lt;'Rabattstaffeln'!$B$2,"Nicht freigeben",IF(S47&lt;'Rabattstaffeln'!$B$2+'Rabattstaffeln'!$B$3,"Prüfen","Freigeben"))))))</f>
        <v/>
      </c>
      <c r="V47" s="32">
        <f>IF($A47="","",IF(COUNTIF($A$8:$A$107,$A47)&gt;1,"Vertrags-ID doppelt",IF(OR(B47="",C47="",COUNT($D47:$K47)&lt;8),"Pflichtfelder ergänzen",IF(1-(1-M47)*(1-N47)&gt;'Rabattstaffeln'!$B$4,"Rabatt auf Obergrenze begrenzt",IF(OR(P47="",P47&lt;=0),"Listenumsatz prüfen",IF(S47&lt;'Rabattstaffeln'!$B$2,"Zielmarge unterschritten",IF(S47&lt;'Rabattstaffeln'!$B$2+'Rabattstaffeln'!$B$3,"Marge liegt im Warnbereich","")))))))</f>
        <v/>
      </c>
    </row>
    <row r="48" ht="21" customHeight="1">
      <c r="A48" s="26" t="n"/>
      <c r="B48" s="26" t="n"/>
      <c r="C48" s="26" t="n"/>
      <c r="D48" s="27" t="n"/>
      <c r="E48" s="40" t="n"/>
      <c r="F48" s="29" t="n"/>
      <c r="G48" s="29" t="n"/>
      <c r="H48" s="29" t="n"/>
      <c r="I48" s="29" t="n"/>
      <c r="J48" s="29" t="n"/>
      <c r="K48" s="29" t="n"/>
      <c r="L48" s="30">
        <f>IF($A48="","",IF(COUNT($D48:$K48)&lt;8,"",E48*F48+G48))</f>
        <v/>
      </c>
      <c r="M48" s="41">
        <f>IF($A48="","",IF(L48="","",IFERROR(LOOKUP(L48,'Rabattstaffeln'!$A$7:$A$11,'Rabattstaffeln'!$B$7:$B$11),0)))</f>
        <v/>
      </c>
      <c r="N48" s="41">
        <f>IF($A48="","",IF(D48="","",IFERROR(LOOKUP(D48,'Rabattstaffeln'!$D$7:$D$11,'Rabattstaffeln'!$E$7:$E$11),0)))</f>
        <v/>
      </c>
      <c r="O48" s="41">
        <f>IF(OR(M48="",N48=""),"",MIN('Rabattstaffeln'!$B$4,1-(1-M48)*(1-N48)))</f>
        <v/>
      </c>
      <c r="P48" s="30">
        <f>IF(OR(L48="",O48=""),"",L48*(1-O48))</f>
        <v/>
      </c>
      <c r="Q48" s="30">
        <f>IF($A48="","",IF(COUNT($D48:$K48)&lt;8,"",E48*H48+I48+J48+K48))</f>
        <v/>
      </c>
      <c r="R48" s="30">
        <f>IF(OR(P48="",Q48=""),"",P48-Q48)</f>
        <v/>
      </c>
      <c r="S48" s="41">
        <f>IF($A48="","",IF(OR(P48="",P48&lt;=0),"",IFERROR(R48/P48,"")))</f>
        <v/>
      </c>
      <c r="T48" s="30">
        <f>IF(OR(R48="",D48=""),"",R48*D48)</f>
        <v/>
      </c>
      <c r="U48" s="32">
        <f>IF($A48="","",IF(COUNTIF($A$8:$A$107,$A48)&gt;1,"Eingaben prüfen",IF(OR(B48="",C48="",COUNT($D48:$K48)&lt;8),"Unvollständig",IF(OR(P48="",P48&lt;=0),"Eingaben prüfen",IF(S48&lt;'Rabattstaffeln'!$B$2,"Nicht freigeben",IF(S48&lt;'Rabattstaffeln'!$B$2+'Rabattstaffeln'!$B$3,"Prüfen","Freigeben"))))))</f>
        <v/>
      </c>
      <c r="V48" s="32">
        <f>IF($A48="","",IF(COUNTIF($A$8:$A$107,$A48)&gt;1,"Vertrags-ID doppelt",IF(OR(B48="",C48="",COUNT($D48:$K48)&lt;8),"Pflichtfelder ergänzen",IF(1-(1-M48)*(1-N48)&gt;'Rabattstaffeln'!$B$4,"Rabatt auf Obergrenze begrenzt",IF(OR(P48="",P48&lt;=0),"Listenumsatz prüfen",IF(S48&lt;'Rabattstaffeln'!$B$2,"Zielmarge unterschritten",IF(S48&lt;'Rabattstaffeln'!$B$2+'Rabattstaffeln'!$B$3,"Marge liegt im Warnbereich","")))))))</f>
        <v/>
      </c>
    </row>
    <row r="49" ht="21" customHeight="1">
      <c r="A49" s="26" t="n"/>
      <c r="B49" s="26" t="n"/>
      <c r="C49" s="26" t="n"/>
      <c r="D49" s="27" t="n"/>
      <c r="E49" s="40" t="n"/>
      <c r="F49" s="29" t="n"/>
      <c r="G49" s="29" t="n"/>
      <c r="H49" s="29" t="n"/>
      <c r="I49" s="29" t="n"/>
      <c r="J49" s="29" t="n"/>
      <c r="K49" s="29" t="n"/>
      <c r="L49" s="30">
        <f>IF($A49="","",IF(COUNT($D49:$K49)&lt;8,"",E49*F49+G49))</f>
        <v/>
      </c>
      <c r="M49" s="41">
        <f>IF($A49="","",IF(L49="","",IFERROR(LOOKUP(L49,'Rabattstaffeln'!$A$7:$A$11,'Rabattstaffeln'!$B$7:$B$11),0)))</f>
        <v/>
      </c>
      <c r="N49" s="41">
        <f>IF($A49="","",IF(D49="","",IFERROR(LOOKUP(D49,'Rabattstaffeln'!$D$7:$D$11,'Rabattstaffeln'!$E$7:$E$11),0)))</f>
        <v/>
      </c>
      <c r="O49" s="41">
        <f>IF(OR(M49="",N49=""),"",MIN('Rabattstaffeln'!$B$4,1-(1-M49)*(1-N49)))</f>
        <v/>
      </c>
      <c r="P49" s="30">
        <f>IF(OR(L49="",O49=""),"",L49*(1-O49))</f>
        <v/>
      </c>
      <c r="Q49" s="30">
        <f>IF($A49="","",IF(COUNT($D49:$K49)&lt;8,"",E49*H49+I49+J49+K49))</f>
        <v/>
      </c>
      <c r="R49" s="30">
        <f>IF(OR(P49="",Q49=""),"",P49-Q49)</f>
        <v/>
      </c>
      <c r="S49" s="41">
        <f>IF($A49="","",IF(OR(P49="",P49&lt;=0),"",IFERROR(R49/P49,"")))</f>
        <v/>
      </c>
      <c r="T49" s="30">
        <f>IF(OR(R49="",D49=""),"",R49*D49)</f>
        <v/>
      </c>
      <c r="U49" s="32">
        <f>IF($A49="","",IF(COUNTIF($A$8:$A$107,$A49)&gt;1,"Eingaben prüfen",IF(OR(B49="",C49="",COUNT($D49:$K49)&lt;8),"Unvollständig",IF(OR(P49="",P49&lt;=0),"Eingaben prüfen",IF(S49&lt;'Rabattstaffeln'!$B$2,"Nicht freigeben",IF(S49&lt;'Rabattstaffeln'!$B$2+'Rabattstaffeln'!$B$3,"Prüfen","Freigeben"))))))</f>
        <v/>
      </c>
      <c r="V49" s="32">
        <f>IF($A49="","",IF(COUNTIF($A$8:$A$107,$A49)&gt;1,"Vertrags-ID doppelt",IF(OR(B49="",C49="",COUNT($D49:$K49)&lt;8),"Pflichtfelder ergänzen",IF(1-(1-M49)*(1-N49)&gt;'Rabattstaffeln'!$B$4,"Rabatt auf Obergrenze begrenzt",IF(OR(P49="",P49&lt;=0),"Listenumsatz prüfen",IF(S49&lt;'Rabattstaffeln'!$B$2,"Zielmarge unterschritten",IF(S49&lt;'Rabattstaffeln'!$B$2+'Rabattstaffeln'!$B$3,"Marge liegt im Warnbereich","")))))))</f>
        <v/>
      </c>
    </row>
    <row r="50" ht="21" customHeight="1">
      <c r="A50" s="26" t="n"/>
      <c r="B50" s="26" t="n"/>
      <c r="C50" s="26" t="n"/>
      <c r="D50" s="27" t="n"/>
      <c r="E50" s="40" t="n"/>
      <c r="F50" s="29" t="n"/>
      <c r="G50" s="29" t="n"/>
      <c r="H50" s="29" t="n"/>
      <c r="I50" s="29" t="n"/>
      <c r="J50" s="29" t="n"/>
      <c r="K50" s="29" t="n"/>
      <c r="L50" s="30">
        <f>IF($A50="","",IF(COUNT($D50:$K50)&lt;8,"",E50*F50+G50))</f>
        <v/>
      </c>
      <c r="M50" s="41">
        <f>IF($A50="","",IF(L50="","",IFERROR(LOOKUP(L50,'Rabattstaffeln'!$A$7:$A$11,'Rabattstaffeln'!$B$7:$B$11),0)))</f>
        <v/>
      </c>
      <c r="N50" s="41">
        <f>IF($A50="","",IF(D50="","",IFERROR(LOOKUP(D50,'Rabattstaffeln'!$D$7:$D$11,'Rabattstaffeln'!$E$7:$E$11),0)))</f>
        <v/>
      </c>
      <c r="O50" s="41">
        <f>IF(OR(M50="",N50=""),"",MIN('Rabattstaffeln'!$B$4,1-(1-M50)*(1-N50)))</f>
        <v/>
      </c>
      <c r="P50" s="30">
        <f>IF(OR(L50="",O50=""),"",L50*(1-O50))</f>
        <v/>
      </c>
      <c r="Q50" s="30">
        <f>IF($A50="","",IF(COUNT($D50:$K50)&lt;8,"",E50*H50+I50+J50+K50))</f>
        <v/>
      </c>
      <c r="R50" s="30">
        <f>IF(OR(P50="",Q50=""),"",P50-Q50)</f>
        <v/>
      </c>
      <c r="S50" s="41">
        <f>IF($A50="","",IF(OR(P50="",P50&lt;=0),"",IFERROR(R50/P50,"")))</f>
        <v/>
      </c>
      <c r="T50" s="30">
        <f>IF(OR(R50="",D50=""),"",R50*D50)</f>
        <v/>
      </c>
      <c r="U50" s="32">
        <f>IF($A50="","",IF(COUNTIF($A$8:$A$107,$A50)&gt;1,"Eingaben prüfen",IF(OR(B50="",C50="",COUNT($D50:$K50)&lt;8),"Unvollständig",IF(OR(P50="",P50&lt;=0),"Eingaben prüfen",IF(S50&lt;'Rabattstaffeln'!$B$2,"Nicht freigeben",IF(S50&lt;'Rabattstaffeln'!$B$2+'Rabattstaffeln'!$B$3,"Prüfen","Freigeben"))))))</f>
        <v/>
      </c>
      <c r="V50" s="32">
        <f>IF($A50="","",IF(COUNTIF($A$8:$A$107,$A50)&gt;1,"Vertrags-ID doppelt",IF(OR(B50="",C50="",COUNT($D50:$K50)&lt;8),"Pflichtfelder ergänzen",IF(1-(1-M50)*(1-N50)&gt;'Rabattstaffeln'!$B$4,"Rabatt auf Obergrenze begrenzt",IF(OR(P50="",P50&lt;=0),"Listenumsatz prüfen",IF(S50&lt;'Rabattstaffeln'!$B$2,"Zielmarge unterschritten",IF(S50&lt;'Rabattstaffeln'!$B$2+'Rabattstaffeln'!$B$3,"Marge liegt im Warnbereich","")))))))</f>
        <v/>
      </c>
    </row>
    <row r="51" ht="21" customHeight="1">
      <c r="A51" s="26" t="n"/>
      <c r="B51" s="26" t="n"/>
      <c r="C51" s="26" t="n"/>
      <c r="D51" s="27" t="n"/>
      <c r="E51" s="40" t="n"/>
      <c r="F51" s="29" t="n"/>
      <c r="G51" s="29" t="n"/>
      <c r="H51" s="29" t="n"/>
      <c r="I51" s="29" t="n"/>
      <c r="J51" s="29" t="n"/>
      <c r="K51" s="29" t="n"/>
      <c r="L51" s="30">
        <f>IF($A51="","",IF(COUNT($D51:$K51)&lt;8,"",E51*F51+G51))</f>
        <v/>
      </c>
      <c r="M51" s="41">
        <f>IF($A51="","",IF(L51="","",IFERROR(LOOKUP(L51,'Rabattstaffeln'!$A$7:$A$11,'Rabattstaffeln'!$B$7:$B$11),0)))</f>
        <v/>
      </c>
      <c r="N51" s="41">
        <f>IF($A51="","",IF(D51="","",IFERROR(LOOKUP(D51,'Rabattstaffeln'!$D$7:$D$11,'Rabattstaffeln'!$E$7:$E$11),0)))</f>
        <v/>
      </c>
      <c r="O51" s="41">
        <f>IF(OR(M51="",N51=""),"",MIN('Rabattstaffeln'!$B$4,1-(1-M51)*(1-N51)))</f>
        <v/>
      </c>
      <c r="P51" s="30">
        <f>IF(OR(L51="",O51=""),"",L51*(1-O51))</f>
        <v/>
      </c>
      <c r="Q51" s="30">
        <f>IF($A51="","",IF(COUNT($D51:$K51)&lt;8,"",E51*H51+I51+J51+K51))</f>
        <v/>
      </c>
      <c r="R51" s="30">
        <f>IF(OR(P51="",Q51=""),"",P51-Q51)</f>
        <v/>
      </c>
      <c r="S51" s="41">
        <f>IF($A51="","",IF(OR(P51="",P51&lt;=0),"",IFERROR(R51/P51,"")))</f>
        <v/>
      </c>
      <c r="T51" s="30">
        <f>IF(OR(R51="",D51=""),"",R51*D51)</f>
        <v/>
      </c>
      <c r="U51" s="32">
        <f>IF($A51="","",IF(COUNTIF($A$8:$A$107,$A51)&gt;1,"Eingaben prüfen",IF(OR(B51="",C51="",COUNT($D51:$K51)&lt;8),"Unvollständig",IF(OR(P51="",P51&lt;=0),"Eingaben prüfen",IF(S51&lt;'Rabattstaffeln'!$B$2,"Nicht freigeben",IF(S51&lt;'Rabattstaffeln'!$B$2+'Rabattstaffeln'!$B$3,"Prüfen","Freigeben"))))))</f>
        <v/>
      </c>
      <c r="V51" s="32">
        <f>IF($A51="","",IF(COUNTIF($A$8:$A$107,$A51)&gt;1,"Vertrags-ID doppelt",IF(OR(B51="",C51="",COUNT($D51:$K51)&lt;8),"Pflichtfelder ergänzen",IF(1-(1-M51)*(1-N51)&gt;'Rabattstaffeln'!$B$4,"Rabatt auf Obergrenze begrenzt",IF(OR(P51="",P51&lt;=0),"Listenumsatz prüfen",IF(S51&lt;'Rabattstaffeln'!$B$2,"Zielmarge unterschritten",IF(S51&lt;'Rabattstaffeln'!$B$2+'Rabattstaffeln'!$B$3,"Marge liegt im Warnbereich","")))))))</f>
        <v/>
      </c>
    </row>
    <row r="52" ht="21" customHeight="1">
      <c r="A52" s="26" t="n"/>
      <c r="B52" s="26" t="n"/>
      <c r="C52" s="26" t="n"/>
      <c r="D52" s="27" t="n"/>
      <c r="E52" s="40" t="n"/>
      <c r="F52" s="29" t="n"/>
      <c r="G52" s="29" t="n"/>
      <c r="H52" s="29" t="n"/>
      <c r="I52" s="29" t="n"/>
      <c r="J52" s="29" t="n"/>
      <c r="K52" s="29" t="n"/>
      <c r="L52" s="30">
        <f>IF($A52="","",IF(COUNT($D52:$K52)&lt;8,"",E52*F52+G52))</f>
        <v/>
      </c>
      <c r="M52" s="41">
        <f>IF($A52="","",IF(L52="","",IFERROR(LOOKUP(L52,'Rabattstaffeln'!$A$7:$A$11,'Rabattstaffeln'!$B$7:$B$11),0)))</f>
        <v/>
      </c>
      <c r="N52" s="41">
        <f>IF($A52="","",IF(D52="","",IFERROR(LOOKUP(D52,'Rabattstaffeln'!$D$7:$D$11,'Rabattstaffeln'!$E$7:$E$11),0)))</f>
        <v/>
      </c>
      <c r="O52" s="41">
        <f>IF(OR(M52="",N52=""),"",MIN('Rabattstaffeln'!$B$4,1-(1-M52)*(1-N52)))</f>
        <v/>
      </c>
      <c r="P52" s="30">
        <f>IF(OR(L52="",O52=""),"",L52*(1-O52))</f>
        <v/>
      </c>
      <c r="Q52" s="30">
        <f>IF($A52="","",IF(COUNT($D52:$K52)&lt;8,"",E52*H52+I52+J52+K52))</f>
        <v/>
      </c>
      <c r="R52" s="30">
        <f>IF(OR(P52="",Q52=""),"",P52-Q52)</f>
        <v/>
      </c>
      <c r="S52" s="41">
        <f>IF($A52="","",IF(OR(P52="",P52&lt;=0),"",IFERROR(R52/P52,"")))</f>
        <v/>
      </c>
      <c r="T52" s="30">
        <f>IF(OR(R52="",D52=""),"",R52*D52)</f>
        <v/>
      </c>
      <c r="U52" s="32">
        <f>IF($A52="","",IF(COUNTIF($A$8:$A$107,$A52)&gt;1,"Eingaben prüfen",IF(OR(B52="",C52="",COUNT($D52:$K52)&lt;8),"Unvollständig",IF(OR(P52="",P52&lt;=0),"Eingaben prüfen",IF(S52&lt;'Rabattstaffeln'!$B$2,"Nicht freigeben",IF(S52&lt;'Rabattstaffeln'!$B$2+'Rabattstaffeln'!$B$3,"Prüfen","Freigeben"))))))</f>
        <v/>
      </c>
      <c r="V52" s="32">
        <f>IF($A52="","",IF(COUNTIF($A$8:$A$107,$A52)&gt;1,"Vertrags-ID doppelt",IF(OR(B52="",C52="",COUNT($D52:$K52)&lt;8),"Pflichtfelder ergänzen",IF(1-(1-M52)*(1-N52)&gt;'Rabattstaffeln'!$B$4,"Rabatt auf Obergrenze begrenzt",IF(OR(P52="",P52&lt;=0),"Listenumsatz prüfen",IF(S52&lt;'Rabattstaffeln'!$B$2,"Zielmarge unterschritten",IF(S52&lt;'Rabattstaffeln'!$B$2+'Rabattstaffeln'!$B$3,"Marge liegt im Warnbereich","")))))))</f>
        <v/>
      </c>
    </row>
    <row r="53" ht="21" customHeight="1">
      <c r="A53" s="26" t="n"/>
      <c r="B53" s="26" t="n"/>
      <c r="C53" s="26" t="n"/>
      <c r="D53" s="27" t="n"/>
      <c r="E53" s="40" t="n"/>
      <c r="F53" s="29" t="n"/>
      <c r="G53" s="29" t="n"/>
      <c r="H53" s="29" t="n"/>
      <c r="I53" s="29" t="n"/>
      <c r="J53" s="29" t="n"/>
      <c r="K53" s="29" t="n"/>
      <c r="L53" s="30">
        <f>IF($A53="","",IF(COUNT($D53:$K53)&lt;8,"",E53*F53+G53))</f>
        <v/>
      </c>
      <c r="M53" s="41">
        <f>IF($A53="","",IF(L53="","",IFERROR(LOOKUP(L53,'Rabattstaffeln'!$A$7:$A$11,'Rabattstaffeln'!$B$7:$B$11),0)))</f>
        <v/>
      </c>
      <c r="N53" s="41">
        <f>IF($A53="","",IF(D53="","",IFERROR(LOOKUP(D53,'Rabattstaffeln'!$D$7:$D$11,'Rabattstaffeln'!$E$7:$E$11),0)))</f>
        <v/>
      </c>
      <c r="O53" s="41">
        <f>IF(OR(M53="",N53=""),"",MIN('Rabattstaffeln'!$B$4,1-(1-M53)*(1-N53)))</f>
        <v/>
      </c>
      <c r="P53" s="30">
        <f>IF(OR(L53="",O53=""),"",L53*(1-O53))</f>
        <v/>
      </c>
      <c r="Q53" s="30">
        <f>IF($A53="","",IF(COUNT($D53:$K53)&lt;8,"",E53*H53+I53+J53+K53))</f>
        <v/>
      </c>
      <c r="R53" s="30">
        <f>IF(OR(P53="",Q53=""),"",P53-Q53)</f>
        <v/>
      </c>
      <c r="S53" s="41">
        <f>IF($A53="","",IF(OR(P53="",P53&lt;=0),"",IFERROR(R53/P53,"")))</f>
        <v/>
      </c>
      <c r="T53" s="30">
        <f>IF(OR(R53="",D53=""),"",R53*D53)</f>
        <v/>
      </c>
      <c r="U53" s="32">
        <f>IF($A53="","",IF(COUNTIF($A$8:$A$107,$A53)&gt;1,"Eingaben prüfen",IF(OR(B53="",C53="",COUNT($D53:$K53)&lt;8),"Unvollständig",IF(OR(P53="",P53&lt;=0),"Eingaben prüfen",IF(S53&lt;'Rabattstaffeln'!$B$2,"Nicht freigeben",IF(S53&lt;'Rabattstaffeln'!$B$2+'Rabattstaffeln'!$B$3,"Prüfen","Freigeben"))))))</f>
        <v/>
      </c>
      <c r="V53" s="32">
        <f>IF($A53="","",IF(COUNTIF($A$8:$A$107,$A53)&gt;1,"Vertrags-ID doppelt",IF(OR(B53="",C53="",COUNT($D53:$K53)&lt;8),"Pflichtfelder ergänzen",IF(1-(1-M53)*(1-N53)&gt;'Rabattstaffeln'!$B$4,"Rabatt auf Obergrenze begrenzt",IF(OR(P53="",P53&lt;=0),"Listenumsatz prüfen",IF(S53&lt;'Rabattstaffeln'!$B$2,"Zielmarge unterschritten",IF(S53&lt;'Rabattstaffeln'!$B$2+'Rabattstaffeln'!$B$3,"Marge liegt im Warnbereich","")))))))</f>
        <v/>
      </c>
    </row>
    <row r="54" ht="21" customHeight="1">
      <c r="A54" s="26" t="n"/>
      <c r="B54" s="26" t="n"/>
      <c r="C54" s="26" t="n"/>
      <c r="D54" s="27" t="n"/>
      <c r="E54" s="40" t="n"/>
      <c r="F54" s="29" t="n"/>
      <c r="G54" s="29" t="n"/>
      <c r="H54" s="29" t="n"/>
      <c r="I54" s="29" t="n"/>
      <c r="J54" s="29" t="n"/>
      <c r="K54" s="29" t="n"/>
      <c r="L54" s="30">
        <f>IF($A54="","",IF(COUNT($D54:$K54)&lt;8,"",E54*F54+G54))</f>
        <v/>
      </c>
      <c r="M54" s="41">
        <f>IF($A54="","",IF(L54="","",IFERROR(LOOKUP(L54,'Rabattstaffeln'!$A$7:$A$11,'Rabattstaffeln'!$B$7:$B$11),0)))</f>
        <v/>
      </c>
      <c r="N54" s="41">
        <f>IF($A54="","",IF(D54="","",IFERROR(LOOKUP(D54,'Rabattstaffeln'!$D$7:$D$11,'Rabattstaffeln'!$E$7:$E$11),0)))</f>
        <v/>
      </c>
      <c r="O54" s="41">
        <f>IF(OR(M54="",N54=""),"",MIN('Rabattstaffeln'!$B$4,1-(1-M54)*(1-N54)))</f>
        <v/>
      </c>
      <c r="P54" s="30">
        <f>IF(OR(L54="",O54=""),"",L54*(1-O54))</f>
        <v/>
      </c>
      <c r="Q54" s="30">
        <f>IF($A54="","",IF(COUNT($D54:$K54)&lt;8,"",E54*H54+I54+J54+K54))</f>
        <v/>
      </c>
      <c r="R54" s="30">
        <f>IF(OR(P54="",Q54=""),"",P54-Q54)</f>
        <v/>
      </c>
      <c r="S54" s="41">
        <f>IF($A54="","",IF(OR(P54="",P54&lt;=0),"",IFERROR(R54/P54,"")))</f>
        <v/>
      </c>
      <c r="T54" s="30">
        <f>IF(OR(R54="",D54=""),"",R54*D54)</f>
        <v/>
      </c>
      <c r="U54" s="32">
        <f>IF($A54="","",IF(COUNTIF($A$8:$A$107,$A54)&gt;1,"Eingaben prüfen",IF(OR(B54="",C54="",COUNT($D54:$K54)&lt;8),"Unvollständig",IF(OR(P54="",P54&lt;=0),"Eingaben prüfen",IF(S54&lt;'Rabattstaffeln'!$B$2,"Nicht freigeben",IF(S54&lt;'Rabattstaffeln'!$B$2+'Rabattstaffeln'!$B$3,"Prüfen","Freigeben"))))))</f>
        <v/>
      </c>
      <c r="V54" s="32">
        <f>IF($A54="","",IF(COUNTIF($A$8:$A$107,$A54)&gt;1,"Vertrags-ID doppelt",IF(OR(B54="",C54="",COUNT($D54:$K54)&lt;8),"Pflichtfelder ergänzen",IF(1-(1-M54)*(1-N54)&gt;'Rabattstaffeln'!$B$4,"Rabatt auf Obergrenze begrenzt",IF(OR(P54="",P54&lt;=0),"Listenumsatz prüfen",IF(S54&lt;'Rabattstaffeln'!$B$2,"Zielmarge unterschritten",IF(S54&lt;'Rabattstaffeln'!$B$2+'Rabattstaffeln'!$B$3,"Marge liegt im Warnbereich","")))))))</f>
        <v/>
      </c>
    </row>
    <row r="55" ht="21" customHeight="1">
      <c r="A55" s="26" t="n"/>
      <c r="B55" s="26" t="n"/>
      <c r="C55" s="26" t="n"/>
      <c r="D55" s="27" t="n"/>
      <c r="E55" s="40" t="n"/>
      <c r="F55" s="29" t="n"/>
      <c r="G55" s="29" t="n"/>
      <c r="H55" s="29" t="n"/>
      <c r="I55" s="29" t="n"/>
      <c r="J55" s="29" t="n"/>
      <c r="K55" s="29" t="n"/>
      <c r="L55" s="30">
        <f>IF($A55="","",IF(COUNT($D55:$K55)&lt;8,"",E55*F55+G55))</f>
        <v/>
      </c>
      <c r="M55" s="41">
        <f>IF($A55="","",IF(L55="","",IFERROR(LOOKUP(L55,'Rabattstaffeln'!$A$7:$A$11,'Rabattstaffeln'!$B$7:$B$11),0)))</f>
        <v/>
      </c>
      <c r="N55" s="41">
        <f>IF($A55="","",IF(D55="","",IFERROR(LOOKUP(D55,'Rabattstaffeln'!$D$7:$D$11,'Rabattstaffeln'!$E$7:$E$11),0)))</f>
        <v/>
      </c>
      <c r="O55" s="41">
        <f>IF(OR(M55="",N55=""),"",MIN('Rabattstaffeln'!$B$4,1-(1-M55)*(1-N55)))</f>
        <v/>
      </c>
      <c r="P55" s="30">
        <f>IF(OR(L55="",O55=""),"",L55*(1-O55))</f>
        <v/>
      </c>
      <c r="Q55" s="30">
        <f>IF($A55="","",IF(COUNT($D55:$K55)&lt;8,"",E55*H55+I55+J55+K55))</f>
        <v/>
      </c>
      <c r="R55" s="30">
        <f>IF(OR(P55="",Q55=""),"",P55-Q55)</f>
        <v/>
      </c>
      <c r="S55" s="41">
        <f>IF($A55="","",IF(OR(P55="",P55&lt;=0),"",IFERROR(R55/P55,"")))</f>
        <v/>
      </c>
      <c r="T55" s="30">
        <f>IF(OR(R55="",D55=""),"",R55*D55)</f>
        <v/>
      </c>
      <c r="U55" s="32">
        <f>IF($A55="","",IF(COUNTIF($A$8:$A$107,$A55)&gt;1,"Eingaben prüfen",IF(OR(B55="",C55="",COUNT($D55:$K55)&lt;8),"Unvollständig",IF(OR(P55="",P55&lt;=0),"Eingaben prüfen",IF(S55&lt;'Rabattstaffeln'!$B$2,"Nicht freigeben",IF(S55&lt;'Rabattstaffeln'!$B$2+'Rabattstaffeln'!$B$3,"Prüfen","Freigeben"))))))</f>
        <v/>
      </c>
      <c r="V55" s="32">
        <f>IF($A55="","",IF(COUNTIF($A$8:$A$107,$A55)&gt;1,"Vertrags-ID doppelt",IF(OR(B55="",C55="",COUNT($D55:$K55)&lt;8),"Pflichtfelder ergänzen",IF(1-(1-M55)*(1-N55)&gt;'Rabattstaffeln'!$B$4,"Rabatt auf Obergrenze begrenzt",IF(OR(P55="",P55&lt;=0),"Listenumsatz prüfen",IF(S55&lt;'Rabattstaffeln'!$B$2,"Zielmarge unterschritten",IF(S55&lt;'Rabattstaffeln'!$B$2+'Rabattstaffeln'!$B$3,"Marge liegt im Warnbereich","")))))))</f>
        <v/>
      </c>
    </row>
    <row r="56" ht="21" customHeight="1">
      <c r="A56" s="26" t="n"/>
      <c r="B56" s="26" t="n"/>
      <c r="C56" s="26" t="n"/>
      <c r="D56" s="27" t="n"/>
      <c r="E56" s="40" t="n"/>
      <c r="F56" s="29" t="n"/>
      <c r="G56" s="29" t="n"/>
      <c r="H56" s="29" t="n"/>
      <c r="I56" s="29" t="n"/>
      <c r="J56" s="29" t="n"/>
      <c r="K56" s="29" t="n"/>
      <c r="L56" s="30">
        <f>IF($A56="","",IF(COUNT($D56:$K56)&lt;8,"",E56*F56+G56))</f>
        <v/>
      </c>
      <c r="M56" s="41">
        <f>IF($A56="","",IF(L56="","",IFERROR(LOOKUP(L56,'Rabattstaffeln'!$A$7:$A$11,'Rabattstaffeln'!$B$7:$B$11),0)))</f>
        <v/>
      </c>
      <c r="N56" s="41">
        <f>IF($A56="","",IF(D56="","",IFERROR(LOOKUP(D56,'Rabattstaffeln'!$D$7:$D$11,'Rabattstaffeln'!$E$7:$E$11),0)))</f>
        <v/>
      </c>
      <c r="O56" s="41">
        <f>IF(OR(M56="",N56=""),"",MIN('Rabattstaffeln'!$B$4,1-(1-M56)*(1-N56)))</f>
        <v/>
      </c>
      <c r="P56" s="30">
        <f>IF(OR(L56="",O56=""),"",L56*(1-O56))</f>
        <v/>
      </c>
      <c r="Q56" s="30">
        <f>IF($A56="","",IF(COUNT($D56:$K56)&lt;8,"",E56*H56+I56+J56+K56))</f>
        <v/>
      </c>
      <c r="R56" s="30">
        <f>IF(OR(P56="",Q56=""),"",P56-Q56)</f>
        <v/>
      </c>
      <c r="S56" s="41">
        <f>IF($A56="","",IF(OR(P56="",P56&lt;=0),"",IFERROR(R56/P56,"")))</f>
        <v/>
      </c>
      <c r="T56" s="30">
        <f>IF(OR(R56="",D56=""),"",R56*D56)</f>
        <v/>
      </c>
      <c r="U56" s="32">
        <f>IF($A56="","",IF(COUNTIF($A$8:$A$107,$A56)&gt;1,"Eingaben prüfen",IF(OR(B56="",C56="",COUNT($D56:$K56)&lt;8),"Unvollständig",IF(OR(P56="",P56&lt;=0),"Eingaben prüfen",IF(S56&lt;'Rabattstaffeln'!$B$2,"Nicht freigeben",IF(S56&lt;'Rabattstaffeln'!$B$2+'Rabattstaffeln'!$B$3,"Prüfen","Freigeben"))))))</f>
        <v/>
      </c>
      <c r="V56" s="32">
        <f>IF($A56="","",IF(COUNTIF($A$8:$A$107,$A56)&gt;1,"Vertrags-ID doppelt",IF(OR(B56="",C56="",COUNT($D56:$K56)&lt;8),"Pflichtfelder ergänzen",IF(1-(1-M56)*(1-N56)&gt;'Rabattstaffeln'!$B$4,"Rabatt auf Obergrenze begrenzt",IF(OR(P56="",P56&lt;=0),"Listenumsatz prüfen",IF(S56&lt;'Rabattstaffeln'!$B$2,"Zielmarge unterschritten",IF(S56&lt;'Rabattstaffeln'!$B$2+'Rabattstaffeln'!$B$3,"Marge liegt im Warnbereich","")))))))</f>
        <v/>
      </c>
    </row>
    <row r="57" ht="21" customHeight="1">
      <c r="A57" s="26" t="n"/>
      <c r="B57" s="26" t="n"/>
      <c r="C57" s="26" t="n"/>
      <c r="D57" s="27" t="n"/>
      <c r="E57" s="40" t="n"/>
      <c r="F57" s="29" t="n"/>
      <c r="G57" s="29" t="n"/>
      <c r="H57" s="29" t="n"/>
      <c r="I57" s="29" t="n"/>
      <c r="J57" s="29" t="n"/>
      <c r="K57" s="29" t="n"/>
      <c r="L57" s="30">
        <f>IF($A57="","",IF(COUNT($D57:$K57)&lt;8,"",E57*F57+G57))</f>
        <v/>
      </c>
      <c r="M57" s="41">
        <f>IF($A57="","",IF(L57="","",IFERROR(LOOKUP(L57,'Rabattstaffeln'!$A$7:$A$11,'Rabattstaffeln'!$B$7:$B$11),0)))</f>
        <v/>
      </c>
      <c r="N57" s="41">
        <f>IF($A57="","",IF(D57="","",IFERROR(LOOKUP(D57,'Rabattstaffeln'!$D$7:$D$11,'Rabattstaffeln'!$E$7:$E$11),0)))</f>
        <v/>
      </c>
      <c r="O57" s="41">
        <f>IF(OR(M57="",N57=""),"",MIN('Rabattstaffeln'!$B$4,1-(1-M57)*(1-N57)))</f>
        <v/>
      </c>
      <c r="P57" s="30">
        <f>IF(OR(L57="",O57=""),"",L57*(1-O57))</f>
        <v/>
      </c>
      <c r="Q57" s="30">
        <f>IF($A57="","",IF(COUNT($D57:$K57)&lt;8,"",E57*H57+I57+J57+K57))</f>
        <v/>
      </c>
      <c r="R57" s="30">
        <f>IF(OR(P57="",Q57=""),"",P57-Q57)</f>
        <v/>
      </c>
      <c r="S57" s="41">
        <f>IF($A57="","",IF(OR(P57="",P57&lt;=0),"",IFERROR(R57/P57,"")))</f>
        <v/>
      </c>
      <c r="T57" s="30">
        <f>IF(OR(R57="",D57=""),"",R57*D57)</f>
        <v/>
      </c>
      <c r="U57" s="32">
        <f>IF($A57="","",IF(COUNTIF($A$8:$A$107,$A57)&gt;1,"Eingaben prüfen",IF(OR(B57="",C57="",COUNT($D57:$K57)&lt;8),"Unvollständig",IF(OR(P57="",P57&lt;=0),"Eingaben prüfen",IF(S57&lt;'Rabattstaffeln'!$B$2,"Nicht freigeben",IF(S57&lt;'Rabattstaffeln'!$B$2+'Rabattstaffeln'!$B$3,"Prüfen","Freigeben"))))))</f>
        <v/>
      </c>
      <c r="V57" s="32">
        <f>IF($A57="","",IF(COUNTIF($A$8:$A$107,$A57)&gt;1,"Vertrags-ID doppelt",IF(OR(B57="",C57="",COUNT($D57:$K57)&lt;8),"Pflichtfelder ergänzen",IF(1-(1-M57)*(1-N57)&gt;'Rabattstaffeln'!$B$4,"Rabatt auf Obergrenze begrenzt",IF(OR(P57="",P57&lt;=0),"Listenumsatz prüfen",IF(S57&lt;'Rabattstaffeln'!$B$2,"Zielmarge unterschritten",IF(S57&lt;'Rabattstaffeln'!$B$2+'Rabattstaffeln'!$B$3,"Marge liegt im Warnbereich","")))))))</f>
        <v/>
      </c>
    </row>
    <row r="58" ht="21" customHeight="1">
      <c r="A58" s="26" t="n"/>
      <c r="B58" s="26" t="n"/>
      <c r="C58" s="26" t="n"/>
      <c r="D58" s="27" t="n"/>
      <c r="E58" s="40" t="n"/>
      <c r="F58" s="29" t="n"/>
      <c r="G58" s="29" t="n"/>
      <c r="H58" s="29" t="n"/>
      <c r="I58" s="29" t="n"/>
      <c r="J58" s="29" t="n"/>
      <c r="K58" s="29" t="n"/>
      <c r="L58" s="30">
        <f>IF($A58="","",IF(COUNT($D58:$K58)&lt;8,"",E58*F58+G58))</f>
        <v/>
      </c>
      <c r="M58" s="41">
        <f>IF($A58="","",IF(L58="","",IFERROR(LOOKUP(L58,'Rabattstaffeln'!$A$7:$A$11,'Rabattstaffeln'!$B$7:$B$11),0)))</f>
        <v/>
      </c>
      <c r="N58" s="41">
        <f>IF($A58="","",IF(D58="","",IFERROR(LOOKUP(D58,'Rabattstaffeln'!$D$7:$D$11,'Rabattstaffeln'!$E$7:$E$11),0)))</f>
        <v/>
      </c>
      <c r="O58" s="41">
        <f>IF(OR(M58="",N58=""),"",MIN('Rabattstaffeln'!$B$4,1-(1-M58)*(1-N58)))</f>
        <v/>
      </c>
      <c r="P58" s="30">
        <f>IF(OR(L58="",O58=""),"",L58*(1-O58))</f>
        <v/>
      </c>
      <c r="Q58" s="30">
        <f>IF($A58="","",IF(COUNT($D58:$K58)&lt;8,"",E58*H58+I58+J58+K58))</f>
        <v/>
      </c>
      <c r="R58" s="30">
        <f>IF(OR(P58="",Q58=""),"",P58-Q58)</f>
        <v/>
      </c>
      <c r="S58" s="41">
        <f>IF($A58="","",IF(OR(P58="",P58&lt;=0),"",IFERROR(R58/P58,"")))</f>
        <v/>
      </c>
      <c r="T58" s="30">
        <f>IF(OR(R58="",D58=""),"",R58*D58)</f>
        <v/>
      </c>
      <c r="U58" s="32">
        <f>IF($A58="","",IF(COUNTIF($A$8:$A$107,$A58)&gt;1,"Eingaben prüfen",IF(OR(B58="",C58="",COUNT($D58:$K58)&lt;8),"Unvollständig",IF(OR(P58="",P58&lt;=0),"Eingaben prüfen",IF(S58&lt;'Rabattstaffeln'!$B$2,"Nicht freigeben",IF(S58&lt;'Rabattstaffeln'!$B$2+'Rabattstaffeln'!$B$3,"Prüfen","Freigeben"))))))</f>
        <v/>
      </c>
      <c r="V58" s="32">
        <f>IF($A58="","",IF(COUNTIF($A$8:$A$107,$A58)&gt;1,"Vertrags-ID doppelt",IF(OR(B58="",C58="",COUNT($D58:$K58)&lt;8),"Pflichtfelder ergänzen",IF(1-(1-M58)*(1-N58)&gt;'Rabattstaffeln'!$B$4,"Rabatt auf Obergrenze begrenzt",IF(OR(P58="",P58&lt;=0),"Listenumsatz prüfen",IF(S58&lt;'Rabattstaffeln'!$B$2,"Zielmarge unterschritten",IF(S58&lt;'Rabattstaffeln'!$B$2+'Rabattstaffeln'!$B$3,"Marge liegt im Warnbereich","")))))))</f>
        <v/>
      </c>
    </row>
    <row r="59" ht="21" customHeight="1">
      <c r="A59" s="26" t="n"/>
      <c r="B59" s="26" t="n"/>
      <c r="C59" s="26" t="n"/>
      <c r="D59" s="27" t="n"/>
      <c r="E59" s="40" t="n"/>
      <c r="F59" s="29" t="n"/>
      <c r="G59" s="29" t="n"/>
      <c r="H59" s="29" t="n"/>
      <c r="I59" s="29" t="n"/>
      <c r="J59" s="29" t="n"/>
      <c r="K59" s="29" t="n"/>
      <c r="L59" s="30">
        <f>IF($A59="","",IF(COUNT($D59:$K59)&lt;8,"",E59*F59+G59))</f>
        <v/>
      </c>
      <c r="M59" s="41">
        <f>IF($A59="","",IF(L59="","",IFERROR(LOOKUP(L59,'Rabattstaffeln'!$A$7:$A$11,'Rabattstaffeln'!$B$7:$B$11),0)))</f>
        <v/>
      </c>
      <c r="N59" s="41">
        <f>IF($A59="","",IF(D59="","",IFERROR(LOOKUP(D59,'Rabattstaffeln'!$D$7:$D$11,'Rabattstaffeln'!$E$7:$E$11),0)))</f>
        <v/>
      </c>
      <c r="O59" s="41">
        <f>IF(OR(M59="",N59=""),"",MIN('Rabattstaffeln'!$B$4,1-(1-M59)*(1-N59)))</f>
        <v/>
      </c>
      <c r="P59" s="30">
        <f>IF(OR(L59="",O59=""),"",L59*(1-O59))</f>
        <v/>
      </c>
      <c r="Q59" s="30">
        <f>IF($A59="","",IF(COUNT($D59:$K59)&lt;8,"",E59*H59+I59+J59+K59))</f>
        <v/>
      </c>
      <c r="R59" s="30">
        <f>IF(OR(P59="",Q59=""),"",P59-Q59)</f>
        <v/>
      </c>
      <c r="S59" s="41">
        <f>IF($A59="","",IF(OR(P59="",P59&lt;=0),"",IFERROR(R59/P59,"")))</f>
        <v/>
      </c>
      <c r="T59" s="30">
        <f>IF(OR(R59="",D59=""),"",R59*D59)</f>
        <v/>
      </c>
      <c r="U59" s="32">
        <f>IF($A59="","",IF(COUNTIF($A$8:$A$107,$A59)&gt;1,"Eingaben prüfen",IF(OR(B59="",C59="",COUNT($D59:$K59)&lt;8),"Unvollständig",IF(OR(P59="",P59&lt;=0),"Eingaben prüfen",IF(S59&lt;'Rabattstaffeln'!$B$2,"Nicht freigeben",IF(S59&lt;'Rabattstaffeln'!$B$2+'Rabattstaffeln'!$B$3,"Prüfen","Freigeben"))))))</f>
        <v/>
      </c>
      <c r="V59" s="32">
        <f>IF($A59="","",IF(COUNTIF($A$8:$A$107,$A59)&gt;1,"Vertrags-ID doppelt",IF(OR(B59="",C59="",COUNT($D59:$K59)&lt;8),"Pflichtfelder ergänzen",IF(1-(1-M59)*(1-N59)&gt;'Rabattstaffeln'!$B$4,"Rabatt auf Obergrenze begrenzt",IF(OR(P59="",P59&lt;=0),"Listenumsatz prüfen",IF(S59&lt;'Rabattstaffeln'!$B$2,"Zielmarge unterschritten",IF(S59&lt;'Rabattstaffeln'!$B$2+'Rabattstaffeln'!$B$3,"Marge liegt im Warnbereich","")))))))</f>
        <v/>
      </c>
    </row>
    <row r="60" ht="21" customHeight="1">
      <c r="A60" s="26" t="n"/>
      <c r="B60" s="26" t="n"/>
      <c r="C60" s="26" t="n"/>
      <c r="D60" s="27" t="n"/>
      <c r="E60" s="40" t="n"/>
      <c r="F60" s="29" t="n"/>
      <c r="G60" s="29" t="n"/>
      <c r="H60" s="29" t="n"/>
      <c r="I60" s="29" t="n"/>
      <c r="J60" s="29" t="n"/>
      <c r="K60" s="29" t="n"/>
      <c r="L60" s="30">
        <f>IF($A60="","",IF(COUNT($D60:$K60)&lt;8,"",E60*F60+G60))</f>
        <v/>
      </c>
      <c r="M60" s="41">
        <f>IF($A60="","",IF(L60="","",IFERROR(LOOKUP(L60,'Rabattstaffeln'!$A$7:$A$11,'Rabattstaffeln'!$B$7:$B$11),0)))</f>
        <v/>
      </c>
      <c r="N60" s="41">
        <f>IF($A60="","",IF(D60="","",IFERROR(LOOKUP(D60,'Rabattstaffeln'!$D$7:$D$11,'Rabattstaffeln'!$E$7:$E$11),0)))</f>
        <v/>
      </c>
      <c r="O60" s="41">
        <f>IF(OR(M60="",N60=""),"",MIN('Rabattstaffeln'!$B$4,1-(1-M60)*(1-N60)))</f>
        <v/>
      </c>
      <c r="P60" s="30">
        <f>IF(OR(L60="",O60=""),"",L60*(1-O60))</f>
        <v/>
      </c>
      <c r="Q60" s="30">
        <f>IF($A60="","",IF(COUNT($D60:$K60)&lt;8,"",E60*H60+I60+J60+K60))</f>
        <v/>
      </c>
      <c r="R60" s="30">
        <f>IF(OR(P60="",Q60=""),"",P60-Q60)</f>
        <v/>
      </c>
      <c r="S60" s="41">
        <f>IF($A60="","",IF(OR(P60="",P60&lt;=0),"",IFERROR(R60/P60,"")))</f>
        <v/>
      </c>
      <c r="T60" s="30">
        <f>IF(OR(R60="",D60=""),"",R60*D60)</f>
        <v/>
      </c>
      <c r="U60" s="32">
        <f>IF($A60="","",IF(COUNTIF($A$8:$A$107,$A60)&gt;1,"Eingaben prüfen",IF(OR(B60="",C60="",COUNT($D60:$K60)&lt;8),"Unvollständig",IF(OR(P60="",P60&lt;=0),"Eingaben prüfen",IF(S60&lt;'Rabattstaffeln'!$B$2,"Nicht freigeben",IF(S60&lt;'Rabattstaffeln'!$B$2+'Rabattstaffeln'!$B$3,"Prüfen","Freigeben"))))))</f>
        <v/>
      </c>
      <c r="V60" s="32">
        <f>IF($A60="","",IF(COUNTIF($A$8:$A$107,$A60)&gt;1,"Vertrags-ID doppelt",IF(OR(B60="",C60="",COUNT($D60:$K60)&lt;8),"Pflichtfelder ergänzen",IF(1-(1-M60)*(1-N60)&gt;'Rabattstaffeln'!$B$4,"Rabatt auf Obergrenze begrenzt",IF(OR(P60="",P60&lt;=0),"Listenumsatz prüfen",IF(S60&lt;'Rabattstaffeln'!$B$2,"Zielmarge unterschritten",IF(S60&lt;'Rabattstaffeln'!$B$2+'Rabattstaffeln'!$B$3,"Marge liegt im Warnbereich","")))))))</f>
        <v/>
      </c>
    </row>
    <row r="61" ht="21" customHeight="1">
      <c r="A61" s="26" t="n"/>
      <c r="B61" s="26" t="n"/>
      <c r="C61" s="26" t="n"/>
      <c r="D61" s="27" t="n"/>
      <c r="E61" s="40" t="n"/>
      <c r="F61" s="29" t="n"/>
      <c r="G61" s="29" t="n"/>
      <c r="H61" s="29" t="n"/>
      <c r="I61" s="29" t="n"/>
      <c r="J61" s="29" t="n"/>
      <c r="K61" s="29" t="n"/>
      <c r="L61" s="30">
        <f>IF($A61="","",IF(COUNT($D61:$K61)&lt;8,"",E61*F61+G61))</f>
        <v/>
      </c>
      <c r="M61" s="41">
        <f>IF($A61="","",IF(L61="","",IFERROR(LOOKUP(L61,'Rabattstaffeln'!$A$7:$A$11,'Rabattstaffeln'!$B$7:$B$11),0)))</f>
        <v/>
      </c>
      <c r="N61" s="41">
        <f>IF($A61="","",IF(D61="","",IFERROR(LOOKUP(D61,'Rabattstaffeln'!$D$7:$D$11,'Rabattstaffeln'!$E$7:$E$11),0)))</f>
        <v/>
      </c>
      <c r="O61" s="41">
        <f>IF(OR(M61="",N61=""),"",MIN('Rabattstaffeln'!$B$4,1-(1-M61)*(1-N61)))</f>
        <v/>
      </c>
      <c r="P61" s="30">
        <f>IF(OR(L61="",O61=""),"",L61*(1-O61))</f>
        <v/>
      </c>
      <c r="Q61" s="30">
        <f>IF($A61="","",IF(COUNT($D61:$K61)&lt;8,"",E61*H61+I61+J61+K61))</f>
        <v/>
      </c>
      <c r="R61" s="30">
        <f>IF(OR(P61="",Q61=""),"",P61-Q61)</f>
        <v/>
      </c>
      <c r="S61" s="41">
        <f>IF($A61="","",IF(OR(P61="",P61&lt;=0),"",IFERROR(R61/P61,"")))</f>
        <v/>
      </c>
      <c r="T61" s="30">
        <f>IF(OR(R61="",D61=""),"",R61*D61)</f>
        <v/>
      </c>
      <c r="U61" s="32">
        <f>IF($A61="","",IF(COUNTIF($A$8:$A$107,$A61)&gt;1,"Eingaben prüfen",IF(OR(B61="",C61="",COUNT($D61:$K61)&lt;8),"Unvollständig",IF(OR(P61="",P61&lt;=0),"Eingaben prüfen",IF(S61&lt;'Rabattstaffeln'!$B$2,"Nicht freigeben",IF(S61&lt;'Rabattstaffeln'!$B$2+'Rabattstaffeln'!$B$3,"Prüfen","Freigeben"))))))</f>
        <v/>
      </c>
      <c r="V61" s="32">
        <f>IF($A61="","",IF(COUNTIF($A$8:$A$107,$A61)&gt;1,"Vertrags-ID doppelt",IF(OR(B61="",C61="",COUNT($D61:$K61)&lt;8),"Pflichtfelder ergänzen",IF(1-(1-M61)*(1-N61)&gt;'Rabattstaffeln'!$B$4,"Rabatt auf Obergrenze begrenzt",IF(OR(P61="",P61&lt;=0),"Listenumsatz prüfen",IF(S61&lt;'Rabattstaffeln'!$B$2,"Zielmarge unterschritten",IF(S61&lt;'Rabattstaffeln'!$B$2+'Rabattstaffeln'!$B$3,"Marge liegt im Warnbereich","")))))))</f>
        <v/>
      </c>
    </row>
    <row r="62" ht="21" customHeight="1">
      <c r="A62" s="26" t="n"/>
      <c r="B62" s="26" t="n"/>
      <c r="C62" s="26" t="n"/>
      <c r="D62" s="27" t="n"/>
      <c r="E62" s="40" t="n"/>
      <c r="F62" s="29" t="n"/>
      <c r="G62" s="29" t="n"/>
      <c r="H62" s="29" t="n"/>
      <c r="I62" s="29" t="n"/>
      <c r="J62" s="29" t="n"/>
      <c r="K62" s="29" t="n"/>
      <c r="L62" s="30">
        <f>IF($A62="","",IF(COUNT($D62:$K62)&lt;8,"",E62*F62+G62))</f>
        <v/>
      </c>
      <c r="M62" s="41">
        <f>IF($A62="","",IF(L62="","",IFERROR(LOOKUP(L62,'Rabattstaffeln'!$A$7:$A$11,'Rabattstaffeln'!$B$7:$B$11),0)))</f>
        <v/>
      </c>
      <c r="N62" s="41">
        <f>IF($A62="","",IF(D62="","",IFERROR(LOOKUP(D62,'Rabattstaffeln'!$D$7:$D$11,'Rabattstaffeln'!$E$7:$E$11),0)))</f>
        <v/>
      </c>
      <c r="O62" s="41">
        <f>IF(OR(M62="",N62=""),"",MIN('Rabattstaffeln'!$B$4,1-(1-M62)*(1-N62)))</f>
        <v/>
      </c>
      <c r="P62" s="30">
        <f>IF(OR(L62="",O62=""),"",L62*(1-O62))</f>
        <v/>
      </c>
      <c r="Q62" s="30">
        <f>IF($A62="","",IF(COUNT($D62:$K62)&lt;8,"",E62*H62+I62+J62+K62))</f>
        <v/>
      </c>
      <c r="R62" s="30">
        <f>IF(OR(P62="",Q62=""),"",P62-Q62)</f>
        <v/>
      </c>
      <c r="S62" s="41">
        <f>IF($A62="","",IF(OR(P62="",P62&lt;=0),"",IFERROR(R62/P62,"")))</f>
        <v/>
      </c>
      <c r="T62" s="30">
        <f>IF(OR(R62="",D62=""),"",R62*D62)</f>
        <v/>
      </c>
      <c r="U62" s="32">
        <f>IF($A62="","",IF(COUNTIF($A$8:$A$107,$A62)&gt;1,"Eingaben prüfen",IF(OR(B62="",C62="",COUNT($D62:$K62)&lt;8),"Unvollständig",IF(OR(P62="",P62&lt;=0),"Eingaben prüfen",IF(S62&lt;'Rabattstaffeln'!$B$2,"Nicht freigeben",IF(S62&lt;'Rabattstaffeln'!$B$2+'Rabattstaffeln'!$B$3,"Prüfen","Freigeben"))))))</f>
        <v/>
      </c>
      <c r="V62" s="32">
        <f>IF($A62="","",IF(COUNTIF($A$8:$A$107,$A62)&gt;1,"Vertrags-ID doppelt",IF(OR(B62="",C62="",COUNT($D62:$K62)&lt;8),"Pflichtfelder ergänzen",IF(1-(1-M62)*(1-N62)&gt;'Rabattstaffeln'!$B$4,"Rabatt auf Obergrenze begrenzt",IF(OR(P62="",P62&lt;=0),"Listenumsatz prüfen",IF(S62&lt;'Rabattstaffeln'!$B$2,"Zielmarge unterschritten",IF(S62&lt;'Rabattstaffeln'!$B$2+'Rabattstaffeln'!$B$3,"Marge liegt im Warnbereich","")))))))</f>
        <v/>
      </c>
    </row>
    <row r="63" ht="21" customHeight="1">
      <c r="A63" s="26" t="n"/>
      <c r="B63" s="26" t="n"/>
      <c r="C63" s="26" t="n"/>
      <c r="D63" s="27" t="n"/>
      <c r="E63" s="40" t="n"/>
      <c r="F63" s="29" t="n"/>
      <c r="G63" s="29" t="n"/>
      <c r="H63" s="29" t="n"/>
      <c r="I63" s="29" t="n"/>
      <c r="J63" s="29" t="n"/>
      <c r="K63" s="29" t="n"/>
      <c r="L63" s="30">
        <f>IF($A63="","",IF(COUNT($D63:$K63)&lt;8,"",E63*F63+G63))</f>
        <v/>
      </c>
      <c r="M63" s="41">
        <f>IF($A63="","",IF(L63="","",IFERROR(LOOKUP(L63,'Rabattstaffeln'!$A$7:$A$11,'Rabattstaffeln'!$B$7:$B$11),0)))</f>
        <v/>
      </c>
      <c r="N63" s="41">
        <f>IF($A63="","",IF(D63="","",IFERROR(LOOKUP(D63,'Rabattstaffeln'!$D$7:$D$11,'Rabattstaffeln'!$E$7:$E$11),0)))</f>
        <v/>
      </c>
      <c r="O63" s="41">
        <f>IF(OR(M63="",N63=""),"",MIN('Rabattstaffeln'!$B$4,1-(1-M63)*(1-N63)))</f>
        <v/>
      </c>
      <c r="P63" s="30">
        <f>IF(OR(L63="",O63=""),"",L63*(1-O63))</f>
        <v/>
      </c>
      <c r="Q63" s="30">
        <f>IF($A63="","",IF(COUNT($D63:$K63)&lt;8,"",E63*H63+I63+J63+K63))</f>
        <v/>
      </c>
      <c r="R63" s="30">
        <f>IF(OR(P63="",Q63=""),"",P63-Q63)</f>
        <v/>
      </c>
      <c r="S63" s="41">
        <f>IF($A63="","",IF(OR(P63="",P63&lt;=0),"",IFERROR(R63/P63,"")))</f>
        <v/>
      </c>
      <c r="T63" s="30">
        <f>IF(OR(R63="",D63=""),"",R63*D63)</f>
        <v/>
      </c>
      <c r="U63" s="32">
        <f>IF($A63="","",IF(COUNTIF($A$8:$A$107,$A63)&gt;1,"Eingaben prüfen",IF(OR(B63="",C63="",COUNT($D63:$K63)&lt;8),"Unvollständig",IF(OR(P63="",P63&lt;=0),"Eingaben prüfen",IF(S63&lt;'Rabattstaffeln'!$B$2,"Nicht freigeben",IF(S63&lt;'Rabattstaffeln'!$B$2+'Rabattstaffeln'!$B$3,"Prüfen","Freigeben"))))))</f>
        <v/>
      </c>
      <c r="V63" s="32">
        <f>IF($A63="","",IF(COUNTIF($A$8:$A$107,$A63)&gt;1,"Vertrags-ID doppelt",IF(OR(B63="",C63="",COUNT($D63:$K63)&lt;8),"Pflichtfelder ergänzen",IF(1-(1-M63)*(1-N63)&gt;'Rabattstaffeln'!$B$4,"Rabatt auf Obergrenze begrenzt",IF(OR(P63="",P63&lt;=0),"Listenumsatz prüfen",IF(S63&lt;'Rabattstaffeln'!$B$2,"Zielmarge unterschritten",IF(S63&lt;'Rabattstaffeln'!$B$2+'Rabattstaffeln'!$B$3,"Marge liegt im Warnbereich","")))))))</f>
        <v/>
      </c>
    </row>
    <row r="64" ht="21" customHeight="1">
      <c r="A64" s="26" t="n"/>
      <c r="B64" s="26" t="n"/>
      <c r="C64" s="26" t="n"/>
      <c r="D64" s="27" t="n"/>
      <c r="E64" s="40" t="n"/>
      <c r="F64" s="29" t="n"/>
      <c r="G64" s="29" t="n"/>
      <c r="H64" s="29" t="n"/>
      <c r="I64" s="29" t="n"/>
      <c r="J64" s="29" t="n"/>
      <c r="K64" s="29" t="n"/>
      <c r="L64" s="30">
        <f>IF($A64="","",IF(COUNT($D64:$K64)&lt;8,"",E64*F64+G64))</f>
        <v/>
      </c>
      <c r="M64" s="41">
        <f>IF($A64="","",IF(L64="","",IFERROR(LOOKUP(L64,'Rabattstaffeln'!$A$7:$A$11,'Rabattstaffeln'!$B$7:$B$11),0)))</f>
        <v/>
      </c>
      <c r="N64" s="41">
        <f>IF($A64="","",IF(D64="","",IFERROR(LOOKUP(D64,'Rabattstaffeln'!$D$7:$D$11,'Rabattstaffeln'!$E$7:$E$11),0)))</f>
        <v/>
      </c>
      <c r="O64" s="41">
        <f>IF(OR(M64="",N64=""),"",MIN('Rabattstaffeln'!$B$4,1-(1-M64)*(1-N64)))</f>
        <v/>
      </c>
      <c r="P64" s="30">
        <f>IF(OR(L64="",O64=""),"",L64*(1-O64))</f>
        <v/>
      </c>
      <c r="Q64" s="30">
        <f>IF($A64="","",IF(COUNT($D64:$K64)&lt;8,"",E64*H64+I64+J64+K64))</f>
        <v/>
      </c>
      <c r="R64" s="30">
        <f>IF(OR(P64="",Q64=""),"",P64-Q64)</f>
        <v/>
      </c>
      <c r="S64" s="41">
        <f>IF($A64="","",IF(OR(P64="",P64&lt;=0),"",IFERROR(R64/P64,"")))</f>
        <v/>
      </c>
      <c r="T64" s="30">
        <f>IF(OR(R64="",D64=""),"",R64*D64)</f>
        <v/>
      </c>
      <c r="U64" s="32">
        <f>IF($A64="","",IF(COUNTIF($A$8:$A$107,$A64)&gt;1,"Eingaben prüfen",IF(OR(B64="",C64="",COUNT($D64:$K64)&lt;8),"Unvollständig",IF(OR(P64="",P64&lt;=0),"Eingaben prüfen",IF(S64&lt;'Rabattstaffeln'!$B$2,"Nicht freigeben",IF(S64&lt;'Rabattstaffeln'!$B$2+'Rabattstaffeln'!$B$3,"Prüfen","Freigeben"))))))</f>
        <v/>
      </c>
      <c r="V64" s="32">
        <f>IF($A64="","",IF(COUNTIF($A$8:$A$107,$A64)&gt;1,"Vertrags-ID doppelt",IF(OR(B64="",C64="",COUNT($D64:$K64)&lt;8),"Pflichtfelder ergänzen",IF(1-(1-M64)*(1-N64)&gt;'Rabattstaffeln'!$B$4,"Rabatt auf Obergrenze begrenzt",IF(OR(P64="",P64&lt;=0),"Listenumsatz prüfen",IF(S64&lt;'Rabattstaffeln'!$B$2,"Zielmarge unterschritten",IF(S64&lt;'Rabattstaffeln'!$B$2+'Rabattstaffeln'!$B$3,"Marge liegt im Warnbereich","")))))))</f>
        <v/>
      </c>
    </row>
    <row r="65" ht="21" customHeight="1">
      <c r="A65" s="26" t="n"/>
      <c r="B65" s="26" t="n"/>
      <c r="C65" s="26" t="n"/>
      <c r="D65" s="27" t="n"/>
      <c r="E65" s="40" t="n"/>
      <c r="F65" s="29" t="n"/>
      <c r="G65" s="29" t="n"/>
      <c r="H65" s="29" t="n"/>
      <c r="I65" s="29" t="n"/>
      <c r="J65" s="29" t="n"/>
      <c r="K65" s="29" t="n"/>
      <c r="L65" s="30">
        <f>IF($A65="","",IF(COUNT($D65:$K65)&lt;8,"",E65*F65+G65))</f>
        <v/>
      </c>
      <c r="M65" s="41">
        <f>IF($A65="","",IF(L65="","",IFERROR(LOOKUP(L65,'Rabattstaffeln'!$A$7:$A$11,'Rabattstaffeln'!$B$7:$B$11),0)))</f>
        <v/>
      </c>
      <c r="N65" s="41">
        <f>IF($A65="","",IF(D65="","",IFERROR(LOOKUP(D65,'Rabattstaffeln'!$D$7:$D$11,'Rabattstaffeln'!$E$7:$E$11),0)))</f>
        <v/>
      </c>
      <c r="O65" s="41">
        <f>IF(OR(M65="",N65=""),"",MIN('Rabattstaffeln'!$B$4,1-(1-M65)*(1-N65)))</f>
        <v/>
      </c>
      <c r="P65" s="30">
        <f>IF(OR(L65="",O65=""),"",L65*(1-O65))</f>
        <v/>
      </c>
      <c r="Q65" s="30">
        <f>IF($A65="","",IF(COUNT($D65:$K65)&lt;8,"",E65*H65+I65+J65+K65))</f>
        <v/>
      </c>
      <c r="R65" s="30">
        <f>IF(OR(P65="",Q65=""),"",P65-Q65)</f>
        <v/>
      </c>
      <c r="S65" s="41">
        <f>IF($A65="","",IF(OR(P65="",P65&lt;=0),"",IFERROR(R65/P65,"")))</f>
        <v/>
      </c>
      <c r="T65" s="30">
        <f>IF(OR(R65="",D65=""),"",R65*D65)</f>
        <v/>
      </c>
      <c r="U65" s="32">
        <f>IF($A65="","",IF(COUNTIF($A$8:$A$107,$A65)&gt;1,"Eingaben prüfen",IF(OR(B65="",C65="",COUNT($D65:$K65)&lt;8),"Unvollständig",IF(OR(P65="",P65&lt;=0),"Eingaben prüfen",IF(S65&lt;'Rabattstaffeln'!$B$2,"Nicht freigeben",IF(S65&lt;'Rabattstaffeln'!$B$2+'Rabattstaffeln'!$B$3,"Prüfen","Freigeben"))))))</f>
        <v/>
      </c>
      <c r="V65" s="32">
        <f>IF($A65="","",IF(COUNTIF($A$8:$A$107,$A65)&gt;1,"Vertrags-ID doppelt",IF(OR(B65="",C65="",COUNT($D65:$K65)&lt;8),"Pflichtfelder ergänzen",IF(1-(1-M65)*(1-N65)&gt;'Rabattstaffeln'!$B$4,"Rabatt auf Obergrenze begrenzt",IF(OR(P65="",P65&lt;=0),"Listenumsatz prüfen",IF(S65&lt;'Rabattstaffeln'!$B$2,"Zielmarge unterschritten",IF(S65&lt;'Rabattstaffeln'!$B$2+'Rabattstaffeln'!$B$3,"Marge liegt im Warnbereich","")))))))</f>
        <v/>
      </c>
    </row>
    <row r="66" ht="21" customHeight="1">
      <c r="A66" s="26" t="n"/>
      <c r="B66" s="26" t="n"/>
      <c r="C66" s="26" t="n"/>
      <c r="D66" s="27" t="n"/>
      <c r="E66" s="40" t="n"/>
      <c r="F66" s="29" t="n"/>
      <c r="G66" s="29" t="n"/>
      <c r="H66" s="29" t="n"/>
      <c r="I66" s="29" t="n"/>
      <c r="J66" s="29" t="n"/>
      <c r="K66" s="29" t="n"/>
      <c r="L66" s="30">
        <f>IF($A66="","",IF(COUNT($D66:$K66)&lt;8,"",E66*F66+G66))</f>
        <v/>
      </c>
      <c r="M66" s="41">
        <f>IF($A66="","",IF(L66="","",IFERROR(LOOKUP(L66,'Rabattstaffeln'!$A$7:$A$11,'Rabattstaffeln'!$B$7:$B$11),0)))</f>
        <v/>
      </c>
      <c r="N66" s="41">
        <f>IF($A66="","",IF(D66="","",IFERROR(LOOKUP(D66,'Rabattstaffeln'!$D$7:$D$11,'Rabattstaffeln'!$E$7:$E$11),0)))</f>
        <v/>
      </c>
      <c r="O66" s="41">
        <f>IF(OR(M66="",N66=""),"",MIN('Rabattstaffeln'!$B$4,1-(1-M66)*(1-N66)))</f>
        <v/>
      </c>
      <c r="P66" s="30">
        <f>IF(OR(L66="",O66=""),"",L66*(1-O66))</f>
        <v/>
      </c>
      <c r="Q66" s="30">
        <f>IF($A66="","",IF(COUNT($D66:$K66)&lt;8,"",E66*H66+I66+J66+K66))</f>
        <v/>
      </c>
      <c r="R66" s="30">
        <f>IF(OR(P66="",Q66=""),"",P66-Q66)</f>
        <v/>
      </c>
      <c r="S66" s="41">
        <f>IF($A66="","",IF(OR(P66="",P66&lt;=0),"",IFERROR(R66/P66,"")))</f>
        <v/>
      </c>
      <c r="T66" s="30">
        <f>IF(OR(R66="",D66=""),"",R66*D66)</f>
        <v/>
      </c>
      <c r="U66" s="32">
        <f>IF($A66="","",IF(COUNTIF($A$8:$A$107,$A66)&gt;1,"Eingaben prüfen",IF(OR(B66="",C66="",COUNT($D66:$K66)&lt;8),"Unvollständig",IF(OR(P66="",P66&lt;=0),"Eingaben prüfen",IF(S66&lt;'Rabattstaffeln'!$B$2,"Nicht freigeben",IF(S66&lt;'Rabattstaffeln'!$B$2+'Rabattstaffeln'!$B$3,"Prüfen","Freigeben"))))))</f>
        <v/>
      </c>
      <c r="V66" s="32">
        <f>IF($A66="","",IF(COUNTIF($A$8:$A$107,$A66)&gt;1,"Vertrags-ID doppelt",IF(OR(B66="",C66="",COUNT($D66:$K66)&lt;8),"Pflichtfelder ergänzen",IF(1-(1-M66)*(1-N66)&gt;'Rabattstaffeln'!$B$4,"Rabatt auf Obergrenze begrenzt",IF(OR(P66="",P66&lt;=0),"Listenumsatz prüfen",IF(S66&lt;'Rabattstaffeln'!$B$2,"Zielmarge unterschritten",IF(S66&lt;'Rabattstaffeln'!$B$2+'Rabattstaffeln'!$B$3,"Marge liegt im Warnbereich","")))))))</f>
        <v/>
      </c>
    </row>
    <row r="67" ht="21" customHeight="1">
      <c r="A67" s="26" t="n"/>
      <c r="B67" s="26" t="n"/>
      <c r="C67" s="26" t="n"/>
      <c r="D67" s="27" t="n"/>
      <c r="E67" s="40" t="n"/>
      <c r="F67" s="29" t="n"/>
      <c r="G67" s="29" t="n"/>
      <c r="H67" s="29" t="n"/>
      <c r="I67" s="29" t="n"/>
      <c r="J67" s="29" t="n"/>
      <c r="K67" s="29" t="n"/>
      <c r="L67" s="30">
        <f>IF($A67="","",IF(COUNT($D67:$K67)&lt;8,"",E67*F67+G67))</f>
        <v/>
      </c>
      <c r="M67" s="41">
        <f>IF($A67="","",IF(L67="","",IFERROR(LOOKUP(L67,'Rabattstaffeln'!$A$7:$A$11,'Rabattstaffeln'!$B$7:$B$11),0)))</f>
        <v/>
      </c>
      <c r="N67" s="41">
        <f>IF($A67="","",IF(D67="","",IFERROR(LOOKUP(D67,'Rabattstaffeln'!$D$7:$D$11,'Rabattstaffeln'!$E$7:$E$11),0)))</f>
        <v/>
      </c>
      <c r="O67" s="41">
        <f>IF(OR(M67="",N67=""),"",MIN('Rabattstaffeln'!$B$4,1-(1-M67)*(1-N67)))</f>
        <v/>
      </c>
      <c r="P67" s="30">
        <f>IF(OR(L67="",O67=""),"",L67*(1-O67))</f>
        <v/>
      </c>
      <c r="Q67" s="30">
        <f>IF($A67="","",IF(COUNT($D67:$K67)&lt;8,"",E67*H67+I67+J67+K67))</f>
        <v/>
      </c>
      <c r="R67" s="30">
        <f>IF(OR(P67="",Q67=""),"",P67-Q67)</f>
        <v/>
      </c>
      <c r="S67" s="41">
        <f>IF($A67="","",IF(OR(P67="",P67&lt;=0),"",IFERROR(R67/P67,"")))</f>
        <v/>
      </c>
      <c r="T67" s="30">
        <f>IF(OR(R67="",D67=""),"",R67*D67)</f>
        <v/>
      </c>
      <c r="U67" s="32">
        <f>IF($A67="","",IF(COUNTIF($A$8:$A$107,$A67)&gt;1,"Eingaben prüfen",IF(OR(B67="",C67="",COUNT($D67:$K67)&lt;8),"Unvollständig",IF(OR(P67="",P67&lt;=0),"Eingaben prüfen",IF(S67&lt;'Rabattstaffeln'!$B$2,"Nicht freigeben",IF(S67&lt;'Rabattstaffeln'!$B$2+'Rabattstaffeln'!$B$3,"Prüfen","Freigeben"))))))</f>
        <v/>
      </c>
      <c r="V67" s="32">
        <f>IF($A67="","",IF(COUNTIF($A$8:$A$107,$A67)&gt;1,"Vertrags-ID doppelt",IF(OR(B67="",C67="",COUNT($D67:$K67)&lt;8),"Pflichtfelder ergänzen",IF(1-(1-M67)*(1-N67)&gt;'Rabattstaffeln'!$B$4,"Rabatt auf Obergrenze begrenzt",IF(OR(P67="",P67&lt;=0),"Listenumsatz prüfen",IF(S67&lt;'Rabattstaffeln'!$B$2,"Zielmarge unterschritten",IF(S67&lt;'Rabattstaffeln'!$B$2+'Rabattstaffeln'!$B$3,"Marge liegt im Warnbereich","")))))))</f>
        <v/>
      </c>
    </row>
    <row r="68" ht="21" customHeight="1">
      <c r="A68" s="26" t="n"/>
      <c r="B68" s="26" t="n"/>
      <c r="C68" s="26" t="n"/>
      <c r="D68" s="27" t="n"/>
      <c r="E68" s="40" t="n"/>
      <c r="F68" s="29" t="n"/>
      <c r="G68" s="29" t="n"/>
      <c r="H68" s="29" t="n"/>
      <c r="I68" s="29" t="n"/>
      <c r="J68" s="29" t="n"/>
      <c r="K68" s="29" t="n"/>
      <c r="L68" s="30">
        <f>IF($A68="","",IF(COUNT($D68:$K68)&lt;8,"",E68*F68+G68))</f>
        <v/>
      </c>
      <c r="M68" s="41">
        <f>IF($A68="","",IF(L68="","",IFERROR(LOOKUP(L68,'Rabattstaffeln'!$A$7:$A$11,'Rabattstaffeln'!$B$7:$B$11),0)))</f>
        <v/>
      </c>
      <c r="N68" s="41">
        <f>IF($A68="","",IF(D68="","",IFERROR(LOOKUP(D68,'Rabattstaffeln'!$D$7:$D$11,'Rabattstaffeln'!$E$7:$E$11),0)))</f>
        <v/>
      </c>
      <c r="O68" s="41">
        <f>IF(OR(M68="",N68=""),"",MIN('Rabattstaffeln'!$B$4,1-(1-M68)*(1-N68)))</f>
        <v/>
      </c>
      <c r="P68" s="30">
        <f>IF(OR(L68="",O68=""),"",L68*(1-O68))</f>
        <v/>
      </c>
      <c r="Q68" s="30">
        <f>IF($A68="","",IF(COUNT($D68:$K68)&lt;8,"",E68*H68+I68+J68+K68))</f>
        <v/>
      </c>
      <c r="R68" s="30">
        <f>IF(OR(P68="",Q68=""),"",P68-Q68)</f>
        <v/>
      </c>
      <c r="S68" s="41">
        <f>IF($A68="","",IF(OR(P68="",P68&lt;=0),"",IFERROR(R68/P68,"")))</f>
        <v/>
      </c>
      <c r="T68" s="30">
        <f>IF(OR(R68="",D68=""),"",R68*D68)</f>
        <v/>
      </c>
      <c r="U68" s="32">
        <f>IF($A68="","",IF(COUNTIF($A$8:$A$107,$A68)&gt;1,"Eingaben prüfen",IF(OR(B68="",C68="",COUNT($D68:$K68)&lt;8),"Unvollständig",IF(OR(P68="",P68&lt;=0),"Eingaben prüfen",IF(S68&lt;'Rabattstaffeln'!$B$2,"Nicht freigeben",IF(S68&lt;'Rabattstaffeln'!$B$2+'Rabattstaffeln'!$B$3,"Prüfen","Freigeben"))))))</f>
        <v/>
      </c>
      <c r="V68" s="32">
        <f>IF($A68="","",IF(COUNTIF($A$8:$A$107,$A68)&gt;1,"Vertrags-ID doppelt",IF(OR(B68="",C68="",COUNT($D68:$K68)&lt;8),"Pflichtfelder ergänzen",IF(1-(1-M68)*(1-N68)&gt;'Rabattstaffeln'!$B$4,"Rabatt auf Obergrenze begrenzt",IF(OR(P68="",P68&lt;=0),"Listenumsatz prüfen",IF(S68&lt;'Rabattstaffeln'!$B$2,"Zielmarge unterschritten",IF(S68&lt;'Rabattstaffeln'!$B$2+'Rabattstaffeln'!$B$3,"Marge liegt im Warnbereich","")))))))</f>
        <v/>
      </c>
    </row>
    <row r="69" ht="21" customHeight="1">
      <c r="A69" s="26" t="n"/>
      <c r="B69" s="26" t="n"/>
      <c r="C69" s="26" t="n"/>
      <c r="D69" s="27" t="n"/>
      <c r="E69" s="40" t="n"/>
      <c r="F69" s="29" t="n"/>
      <c r="G69" s="29" t="n"/>
      <c r="H69" s="29" t="n"/>
      <c r="I69" s="29" t="n"/>
      <c r="J69" s="29" t="n"/>
      <c r="K69" s="29" t="n"/>
      <c r="L69" s="30">
        <f>IF($A69="","",IF(COUNT($D69:$K69)&lt;8,"",E69*F69+G69))</f>
        <v/>
      </c>
      <c r="M69" s="41">
        <f>IF($A69="","",IF(L69="","",IFERROR(LOOKUP(L69,'Rabattstaffeln'!$A$7:$A$11,'Rabattstaffeln'!$B$7:$B$11),0)))</f>
        <v/>
      </c>
      <c r="N69" s="41">
        <f>IF($A69="","",IF(D69="","",IFERROR(LOOKUP(D69,'Rabattstaffeln'!$D$7:$D$11,'Rabattstaffeln'!$E$7:$E$11),0)))</f>
        <v/>
      </c>
      <c r="O69" s="41">
        <f>IF(OR(M69="",N69=""),"",MIN('Rabattstaffeln'!$B$4,1-(1-M69)*(1-N69)))</f>
        <v/>
      </c>
      <c r="P69" s="30">
        <f>IF(OR(L69="",O69=""),"",L69*(1-O69))</f>
        <v/>
      </c>
      <c r="Q69" s="30">
        <f>IF($A69="","",IF(COUNT($D69:$K69)&lt;8,"",E69*H69+I69+J69+K69))</f>
        <v/>
      </c>
      <c r="R69" s="30">
        <f>IF(OR(P69="",Q69=""),"",P69-Q69)</f>
        <v/>
      </c>
      <c r="S69" s="41">
        <f>IF($A69="","",IF(OR(P69="",P69&lt;=0),"",IFERROR(R69/P69,"")))</f>
        <v/>
      </c>
      <c r="T69" s="30">
        <f>IF(OR(R69="",D69=""),"",R69*D69)</f>
        <v/>
      </c>
      <c r="U69" s="32">
        <f>IF($A69="","",IF(COUNTIF($A$8:$A$107,$A69)&gt;1,"Eingaben prüfen",IF(OR(B69="",C69="",COUNT($D69:$K69)&lt;8),"Unvollständig",IF(OR(P69="",P69&lt;=0),"Eingaben prüfen",IF(S69&lt;'Rabattstaffeln'!$B$2,"Nicht freigeben",IF(S69&lt;'Rabattstaffeln'!$B$2+'Rabattstaffeln'!$B$3,"Prüfen","Freigeben"))))))</f>
        <v/>
      </c>
      <c r="V69" s="32">
        <f>IF($A69="","",IF(COUNTIF($A$8:$A$107,$A69)&gt;1,"Vertrags-ID doppelt",IF(OR(B69="",C69="",COUNT($D69:$K69)&lt;8),"Pflichtfelder ergänzen",IF(1-(1-M69)*(1-N69)&gt;'Rabattstaffeln'!$B$4,"Rabatt auf Obergrenze begrenzt",IF(OR(P69="",P69&lt;=0),"Listenumsatz prüfen",IF(S69&lt;'Rabattstaffeln'!$B$2,"Zielmarge unterschritten",IF(S69&lt;'Rabattstaffeln'!$B$2+'Rabattstaffeln'!$B$3,"Marge liegt im Warnbereich","")))))))</f>
        <v/>
      </c>
    </row>
    <row r="70" ht="21" customHeight="1">
      <c r="A70" s="26" t="n"/>
      <c r="B70" s="26" t="n"/>
      <c r="C70" s="26" t="n"/>
      <c r="D70" s="27" t="n"/>
      <c r="E70" s="40" t="n"/>
      <c r="F70" s="29" t="n"/>
      <c r="G70" s="29" t="n"/>
      <c r="H70" s="29" t="n"/>
      <c r="I70" s="29" t="n"/>
      <c r="J70" s="29" t="n"/>
      <c r="K70" s="29" t="n"/>
      <c r="L70" s="30">
        <f>IF($A70="","",IF(COUNT($D70:$K70)&lt;8,"",E70*F70+G70))</f>
        <v/>
      </c>
      <c r="M70" s="41">
        <f>IF($A70="","",IF(L70="","",IFERROR(LOOKUP(L70,'Rabattstaffeln'!$A$7:$A$11,'Rabattstaffeln'!$B$7:$B$11),0)))</f>
        <v/>
      </c>
      <c r="N70" s="41">
        <f>IF($A70="","",IF(D70="","",IFERROR(LOOKUP(D70,'Rabattstaffeln'!$D$7:$D$11,'Rabattstaffeln'!$E$7:$E$11),0)))</f>
        <v/>
      </c>
      <c r="O70" s="41">
        <f>IF(OR(M70="",N70=""),"",MIN('Rabattstaffeln'!$B$4,1-(1-M70)*(1-N70)))</f>
        <v/>
      </c>
      <c r="P70" s="30">
        <f>IF(OR(L70="",O70=""),"",L70*(1-O70))</f>
        <v/>
      </c>
      <c r="Q70" s="30">
        <f>IF($A70="","",IF(COUNT($D70:$K70)&lt;8,"",E70*H70+I70+J70+K70))</f>
        <v/>
      </c>
      <c r="R70" s="30">
        <f>IF(OR(P70="",Q70=""),"",P70-Q70)</f>
        <v/>
      </c>
      <c r="S70" s="41">
        <f>IF($A70="","",IF(OR(P70="",P70&lt;=0),"",IFERROR(R70/P70,"")))</f>
        <v/>
      </c>
      <c r="T70" s="30">
        <f>IF(OR(R70="",D70=""),"",R70*D70)</f>
        <v/>
      </c>
      <c r="U70" s="32">
        <f>IF($A70="","",IF(COUNTIF($A$8:$A$107,$A70)&gt;1,"Eingaben prüfen",IF(OR(B70="",C70="",COUNT($D70:$K70)&lt;8),"Unvollständig",IF(OR(P70="",P70&lt;=0),"Eingaben prüfen",IF(S70&lt;'Rabattstaffeln'!$B$2,"Nicht freigeben",IF(S70&lt;'Rabattstaffeln'!$B$2+'Rabattstaffeln'!$B$3,"Prüfen","Freigeben"))))))</f>
        <v/>
      </c>
      <c r="V70" s="32">
        <f>IF($A70="","",IF(COUNTIF($A$8:$A$107,$A70)&gt;1,"Vertrags-ID doppelt",IF(OR(B70="",C70="",COUNT($D70:$K70)&lt;8),"Pflichtfelder ergänzen",IF(1-(1-M70)*(1-N70)&gt;'Rabattstaffeln'!$B$4,"Rabatt auf Obergrenze begrenzt",IF(OR(P70="",P70&lt;=0),"Listenumsatz prüfen",IF(S70&lt;'Rabattstaffeln'!$B$2,"Zielmarge unterschritten",IF(S70&lt;'Rabattstaffeln'!$B$2+'Rabattstaffeln'!$B$3,"Marge liegt im Warnbereich","")))))))</f>
        <v/>
      </c>
    </row>
    <row r="71" ht="21" customHeight="1">
      <c r="A71" s="26" t="n"/>
      <c r="B71" s="26" t="n"/>
      <c r="C71" s="26" t="n"/>
      <c r="D71" s="27" t="n"/>
      <c r="E71" s="40" t="n"/>
      <c r="F71" s="29" t="n"/>
      <c r="G71" s="29" t="n"/>
      <c r="H71" s="29" t="n"/>
      <c r="I71" s="29" t="n"/>
      <c r="J71" s="29" t="n"/>
      <c r="K71" s="29" t="n"/>
      <c r="L71" s="30">
        <f>IF($A71="","",IF(COUNT($D71:$K71)&lt;8,"",E71*F71+G71))</f>
        <v/>
      </c>
      <c r="M71" s="41">
        <f>IF($A71="","",IF(L71="","",IFERROR(LOOKUP(L71,'Rabattstaffeln'!$A$7:$A$11,'Rabattstaffeln'!$B$7:$B$11),0)))</f>
        <v/>
      </c>
      <c r="N71" s="41">
        <f>IF($A71="","",IF(D71="","",IFERROR(LOOKUP(D71,'Rabattstaffeln'!$D$7:$D$11,'Rabattstaffeln'!$E$7:$E$11),0)))</f>
        <v/>
      </c>
      <c r="O71" s="41">
        <f>IF(OR(M71="",N71=""),"",MIN('Rabattstaffeln'!$B$4,1-(1-M71)*(1-N71)))</f>
        <v/>
      </c>
      <c r="P71" s="30">
        <f>IF(OR(L71="",O71=""),"",L71*(1-O71))</f>
        <v/>
      </c>
      <c r="Q71" s="30">
        <f>IF($A71="","",IF(COUNT($D71:$K71)&lt;8,"",E71*H71+I71+J71+K71))</f>
        <v/>
      </c>
      <c r="R71" s="30">
        <f>IF(OR(P71="",Q71=""),"",P71-Q71)</f>
        <v/>
      </c>
      <c r="S71" s="41">
        <f>IF($A71="","",IF(OR(P71="",P71&lt;=0),"",IFERROR(R71/P71,"")))</f>
        <v/>
      </c>
      <c r="T71" s="30">
        <f>IF(OR(R71="",D71=""),"",R71*D71)</f>
        <v/>
      </c>
      <c r="U71" s="32">
        <f>IF($A71="","",IF(COUNTIF($A$8:$A$107,$A71)&gt;1,"Eingaben prüfen",IF(OR(B71="",C71="",COUNT($D71:$K71)&lt;8),"Unvollständig",IF(OR(P71="",P71&lt;=0),"Eingaben prüfen",IF(S71&lt;'Rabattstaffeln'!$B$2,"Nicht freigeben",IF(S71&lt;'Rabattstaffeln'!$B$2+'Rabattstaffeln'!$B$3,"Prüfen","Freigeben"))))))</f>
        <v/>
      </c>
      <c r="V71" s="32">
        <f>IF($A71="","",IF(COUNTIF($A$8:$A$107,$A71)&gt;1,"Vertrags-ID doppelt",IF(OR(B71="",C71="",COUNT($D71:$K71)&lt;8),"Pflichtfelder ergänzen",IF(1-(1-M71)*(1-N71)&gt;'Rabattstaffeln'!$B$4,"Rabatt auf Obergrenze begrenzt",IF(OR(P71="",P71&lt;=0),"Listenumsatz prüfen",IF(S71&lt;'Rabattstaffeln'!$B$2,"Zielmarge unterschritten",IF(S71&lt;'Rabattstaffeln'!$B$2+'Rabattstaffeln'!$B$3,"Marge liegt im Warnbereich","")))))))</f>
        <v/>
      </c>
    </row>
    <row r="72" ht="21" customHeight="1">
      <c r="A72" s="26" t="n"/>
      <c r="B72" s="26" t="n"/>
      <c r="C72" s="26" t="n"/>
      <c r="D72" s="27" t="n"/>
      <c r="E72" s="40" t="n"/>
      <c r="F72" s="29" t="n"/>
      <c r="G72" s="29" t="n"/>
      <c r="H72" s="29" t="n"/>
      <c r="I72" s="29" t="n"/>
      <c r="J72" s="29" t="n"/>
      <c r="K72" s="29" t="n"/>
      <c r="L72" s="30">
        <f>IF($A72="","",IF(COUNT($D72:$K72)&lt;8,"",E72*F72+G72))</f>
        <v/>
      </c>
      <c r="M72" s="41">
        <f>IF($A72="","",IF(L72="","",IFERROR(LOOKUP(L72,'Rabattstaffeln'!$A$7:$A$11,'Rabattstaffeln'!$B$7:$B$11),0)))</f>
        <v/>
      </c>
      <c r="N72" s="41">
        <f>IF($A72="","",IF(D72="","",IFERROR(LOOKUP(D72,'Rabattstaffeln'!$D$7:$D$11,'Rabattstaffeln'!$E$7:$E$11),0)))</f>
        <v/>
      </c>
      <c r="O72" s="41">
        <f>IF(OR(M72="",N72=""),"",MIN('Rabattstaffeln'!$B$4,1-(1-M72)*(1-N72)))</f>
        <v/>
      </c>
      <c r="P72" s="30">
        <f>IF(OR(L72="",O72=""),"",L72*(1-O72))</f>
        <v/>
      </c>
      <c r="Q72" s="30">
        <f>IF($A72="","",IF(COUNT($D72:$K72)&lt;8,"",E72*H72+I72+J72+K72))</f>
        <v/>
      </c>
      <c r="R72" s="30">
        <f>IF(OR(P72="",Q72=""),"",P72-Q72)</f>
        <v/>
      </c>
      <c r="S72" s="41">
        <f>IF($A72="","",IF(OR(P72="",P72&lt;=0),"",IFERROR(R72/P72,"")))</f>
        <v/>
      </c>
      <c r="T72" s="30">
        <f>IF(OR(R72="",D72=""),"",R72*D72)</f>
        <v/>
      </c>
      <c r="U72" s="32">
        <f>IF($A72="","",IF(COUNTIF($A$8:$A$107,$A72)&gt;1,"Eingaben prüfen",IF(OR(B72="",C72="",COUNT($D72:$K72)&lt;8),"Unvollständig",IF(OR(P72="",P72&lt;=0),"Eingaben prüfen",IF(S72&lt;'Rabattstaffeln'!$B$2,"Nicht freigeben",IF(S72&lt;'Rabattstaffeln'!$B$2+'Rabattstaffeln'!$B$3,"Prüfen","Freigeben"))))))</f>
        <v/>
      </c>
      <c r="V72" s="32">
        <f>IF($A72="","",IF(COUNTIF($A$8:$A$107,$A72)&gt;1,"Vertrags-ID doppelt",IF(OR(B72="",C72="",COUNT($D72:$K72)&lt;8),"Pflichtfelder ergänzen",IF(1-(1-M72)*(1-N72)&gt;'Rabattstaffeln'!$B$4,"Rabatt auf Obergrenze begrenzt",IF(OR(P72="",P72&lt;=0),"Listenumsatz prüfen",IF(S72&lt;'Rabattstaffeln'!$B$2,"Zielmarge unterschritten",IF(S72&lt;'Rabattstaffeln'!$B$2+'Rabattstaffeln'!$B$3,"Marge liegt im Warnbereich","")))))))</f>
        <v/>
      </c>
    </row>
    <row r="73" ht="21" customHeight="1">
      <c r="A73" s="26" t="n"/>
      <c r="B73" s="26" t="n"/>
      <c r="C73" s="26" t="n"/>
      <c r="D73" s="27" t="n"/>
      <c r="E73" s="40" t="n"/>
      <c r="F73" s="29" t="n"/>
      <c r="G73" s="29" t="n"/>
      <c r="H73" s="29" t="n"/>
      <c r="I73" s="29" t="n"/>
      <c r="J73" s="29" t="n"/>
      <c r="K73" s="29" t="n"/>
      <c r="L73" s="30">
        <f>IF($A73="","",IF(COUNT($D73:$K73)&lt;8,"",E73*F73+G73))</f>
        <v/>
      </c>
      <c r="M73" s="41">
        <f>IF($A73="","",IF(L73="","",IFERROR(LOOKUP(L73,'Rabattstaffeln'!$A$7:$A$11,'Rabattstaffeln'!$B$7:$B$11),0)))</f>
        <v/>
      </c>
      <c r="N73" s="41">
        <f>IF($A73="","",IF(D73="","",IFERROR(LOOKUP(D73,'Rabattstaffeln'!$D$7:$D$11,'Rabattstaffeln'!$E$7:$E$11),0)))</f>
        <v/>
      </c>
      <c r="O73" s="41">
        <f>IF(OR(M73="",N73=""),"",MIN('Rabattstaffeln'!$B$4,1-(1-M73)*(1-N73)))</f>
        <v/>
      </c>
      <c r="P73" s="30">
        <f>IF(OR(L73="",O73=""),"",L73*(1-O73))</f>
        <v/>
      </c>
      <c r="Q73" s="30">
        <f>IF($A73="","",IF(COUNT($D73:$K73)&lt;8,"",E73*H73+I73+J73+K73))</f>
        <v/>
      </c>
      <c r="R73" s="30">
        <f>IF(OR(P73="",Q73=""),"",P73-Q73)</f>
        <v/>
      </c>
      <c r="S73" s="41">
        <f>IF($A73="","",IF(OR(P73="",P73&lt;=0),"",IFERROR(R73/P73,"")))</f>
        <v/>
      </c>
      <c r="T73" s="30">
        <f>IF(OR(R73="",D73=""),"",R73*D73)</f>
        <v/>
      </c>
      <c r="U73" s="32">
        <f>IF($A73="","",IF(COUNTIF($A$8:$A$107,$A73)&gt;1,"Eingaben prüfen",IF(OR(B73="",C73="",COUNT($D73:$K73)&lt;8),"Unvollständig",IF(OR(P73="",P73&lt;=0),"Eingaben prüfen",IF(S73&lt;'Rabattstaffeln'!$B$2,"Nicht freigeben",IF(S73&lt;'Rabattstaffeln'!$B$2+'Rabattstaffeln'!$B$3,"Prüfen","Freigeben"))))))</f>
        <v/>
      </c>
      <c r="V73" s="32">
        <f>IF($A73="","",IF(COUNTIF($A$8:$A$107,$A73)&gt;1,"Vertrags-ID doppelt",IF(OR(B73="",C73="",COUNT($D73:$K73)&lt;8),"Pflichtfelder ergänzen",IF(1-(1-M73)*(1-N73)&gt;'Rabattstaffeln'!$B$4,"Rabatt auf Obergrenze begrenzt",IF(OR(P73="",P73&lt;=0),"Listenumsatz prüfen",IF(S73&lt;'Rabattstaffeln'!$B$2,"Zielmarge unterschritten",IF(S73&lt;'Rabattstaffeln'!$B$2+'Rabattstaffeln'!$B$3,"Marge liegt im Warnbereich","")))))))</f>
        <v/>
      </c>
    </row>
    <row r="74" ht="21" customHeight="1">
      <c r="A74" s="26" t="n"/>
      <c r="B74" s="26" t="n"/>
      <c r="C74" s="26" t="n"/>
      <c r="D74" s="27" t="n"/>
      <c r="E74" s="40" t="n"/>
      <c r="F74" s="29" t="n"/>
      <c r="G74" s="29" t="n"/>
      <c r="H74" s="29" t="n"/>
      <c r="I74" s="29" t="n"/>
      <c r="J74" s="29" t="n"/>
      <c r="K74" s="29" t="n"/>
      <c r="L74" s="30">
        <f>IF($A74="","",IF(COUNT($D74:$K74)&lt;8,"",E74*F74+G74))</f>
        <v/>
      </c>
      <c r="M74" s="41">
        <f>IF($A74="","",IF(L74="","",IFERROR(LOOKUP(L74,'Rabattstaffeln'!$A$7:$A$11,'Rabattstaffeln'!$B$7:$B$11),0)))</f>
        <v/>
      </c>
      <c r="N74" s="41">
        <f>IF($A74="","",IF(D74="","",IFERROR(LOOKUP(D74,'Rabattstaffeln'!$D$7:$D$11,'Rabattstaffeln'!$E$7:$E$11),0)))</f>
        <v/>
      </c>
      <c r="O74" s="41">
        <f>IF(OR(M74="",N74=""),"",MIN('Rabattstaffeln'!$B$4,1-(1-M74)*(1-N74)))</f>
        <v/>
      </c>
      <c r="P74" s="30">
        <f>IF(OR(L74="",O74=""),"",L74*(1-O74))</f>
        <v/>
      </c>
      <c r="Q74" s="30">
        <f>IF($A74="","",IF(COUNT($D74:$K74)&lt;8,"",E74*H74+I74+J74+K74))</f>
        <v/>
      </c>
      <c r="R74" s="30">
        <f>IF(OR(P74="",Q74=""),"",P74-Q74)</f>
        <v/>
      </c>
      <c r="S74" s="41">
        <f>IF($A74="","",IF(OR(P74="",P74&lt;=0),"",IFERROR(R74/P74,"")))</f>
        <v/>
      </c>
      <c r="T74" s="30">
        <f>IF(OR(R74="",D74=""),"",R74*D74)</f>
        <v/>
      </c>
      <c r="U74" s="32">
        <f>IF($A74="","",IF(COUNTIF($A$8:$A$107,$A74)&gt;1,"Eingaben prüfen",IF(OR(B74="",C74="",COUNT($D74:$K74)&lt;8),"Unvollständig",IF(OR(P74="",P74&lt;=0),"Eingaben prüfen",IF(S74&lt;'Rabattstaffeln'!$B$2,"Nicht freigeben",IF(S74&lt;'Rabattstaffeln'!$B$2+'Rabattstaffeln'!$B$3,"Prüfen","Freigeben"))))))</f>
        <v/>
      </c>
      <c r="V74" s="32">
        <f>IF($A74="","",IF(COUNTIF($A$8:$A$107,$A74)&gt;1,"Vertrags-ID doppelt",IF(OR(B74="",C74="",COUNT($D74:$K74)&lt;8),"Pflichtfelder ergänzen",IF(1-(1-M74)*(1-N74)&gt;'Rabattstaffeln'!$B$4,"Rabatt auf Obergrenze begrenzt",IF(OR(P74="",P74&lt;=0),"Listenumsatz prüfen",IF(S74&lt;'Rabattstaffeln'!$B$2,"Zielmarge unterschritten",IF(S74&lt;'Rabattstaffeln'!$B$2+'Rabattstaffeln'!$B$3,"Marge liegt im Warnbereich","")))))))</f>
        <v/>
      </c>
    </row>
    <row r="75" ht="21" customHeight="1">
      <c r="A75" s="26" t="n"/>
      <c r="B75" s="26" t="n"/>
      <c r="C75" s="26" t="n"/>
      <c r="D75" s="27" t="n"/>
      <c r="E75" s="40" t="n"/>
      <c r="F75" s="29" t="n"/>
      <c r="G75" s="29" t="n"/>
      <c r="H75" s="29" t="n"/>
      <c r="I75" s="29" t="n"/>
      <c r="J75" s="29" t="n"/>
      <c r="K75" s="29" t="n"/>
      <c r="L75" s="30">
        <f>IF($A75="","",IF(COUNT($D75:$K75)&lt;8,"",E75*F75+G75))</f>
        <v/>
      </c>
      <c r="M75" s="41">
        <f>IF($A75="","",IF(L75="","",IFERROR(LOOKUP(L75,'Rabattstaffeln'!$A$7:$A$11,'Rabattstaffeln'!$B$7:$B$11),0)))</f>
        <v/>
      </c>
      <c r="N75" s="41">
        <f>IF($A75="","",IF(D75="","",IFERROR(LOOKUP(D75,'Rabattstaffeln'!$D$7:$D$11,'Rabattstaffeln'!$E$7:$E$11),0)))</f>
        <v/>
      </c>
      <c r="O75" s="41">
        <f>IF(OR(M75="",N75=""),"",MIN('Rabattstaffeln'!$B$4,1-(1-M75)*(1-N75)))</f>
        <v/>
      </c>
      <c r="P75" s="30">
        <f>IF(OR(L75="",O75=""),"",L75*(1-O75))</f>
        <v/>
      </c>
      <c r="Q75" s="30">
        <f>IF($A75="","",IF(COUNT($D75:$K75)&lt;8,"",E75*H75+I75+J75+K75))</f>
        <v/>
      </c>
      <c r="R75" s="30">
        <f>IF(OR(P75="",Q75=""),"",P75-Q75)</f>
        <v/>
      </c>
      <c r="S75" s="41">
        <f>IF($A75="","",IF(OR(P75="",P75&lt;=0),"",IFERROR(R75/P75,"")))</f>
        <v/>
      </c>
      <c r="T75" s="30">
        <f>IF(OR(R75="",D75=""),"",R75*D75)</f>
        <v/>
      </c>
      <c r="U75" s="32">
        <f>IF($A75="","",IF(COUNTIF($A$8:$A$107,$A75)&gt;1,"Eingaben prüfen",IF(OR(B75="",C75="",COUNT($D75:$K75)&lt;8),"Unvollständig",IF(OR(P75="",P75&lt;=0),"Eingaben prüfen",IF(S75&lt;'Rabattstaffeln'!$B$2,"Nicht freigeben",IF(S75&lt;'Rabattstaffeln'!$B$2+'Rabattstaffeln'!$B$3,"Prüfen","Freigeben"))))))</f>
        <v/>
      </c>
      <c r="V75" s="32">
        <f>IF($A75="","",IF(COUNTIF($A$8:$A$107,$A75)&gt;1,"Vertrags-ID doppelt",IF(OR(B75="",C75="",COUNT($D75:$K75)&lt;8),"Pflichtfelder ergänzen",IF(1-(1-M75)*(1-N75)&gt;'Rabattstaffeln'!$B$4,"Rabatt auf Obergrenze begrenzt",IF(OR(P75="",P75&lt;=0),"Listenumsatz prüfen",IF(S75&lt;'Rabattstaffeln'!$B$2,"Zielmarge unterschritten",IF(S75&lt;'Rabattstaffeln'!$B$2+'Rabattstaffeln'!$B$3,"Marge liegt im Warnbereich","")))))))</f>
        <v/>
      </c>
    </row>
    <row r="76" ht="21" customHeight="1">
      <c r="A76" s="26" t="n"/>
      <c r="B76" s="26" t="n"/>
      <c r="C76" s="26" t="n"/>
      <c r="D76" s="27" t="n"/>
      <c r="E76" s="40" t="n"/>
      <c r="F76" s="29" t="n"/>
      <c r="G76" s="29" t="n"/>
      <c r="H76" s="29" t="n"/>
      <c r="I76" s="29" t="n"/>
      <c r="J76" s="29" t="n"/>
      <c r="K76" s="29" t="n"/>
      <c r="L76" s="30">
        <f>IF($A76="","",IF(COUNT($D76:$K76)&lt;8,"",E76*F76+G76))</f>
        <v/>
      </c>
      <c r="M76" s="41">
        <f>IF($A76="","",IF(L76="","",IFERROR(LOOKUP(L76,'Rabattstaffeln'!$A$7:$A$11,'Rabattstaffeln'!$B$7:$B$11),0)))</f>
        <v/>
      </c>
      <c r="N76" s="41">
        <f>IF($A76="","",IF(D76="","",IFERROR(LOOKUP(D76,'Rabattstaffeln'!$D$7:$D$11,'Rabattstaffeln'!$E$7:$E$11),0)))</f>
        <v/>
      </c>
      <c r="O76" s="41">
        <f>IF(OR(M76="",N76=""),"",MIN('Rabattstaffeln'!$B$4,1-(1-M76)*(1-N76)))</f>
        <v/>
      </c>
      <c r="P76" s="30">
        <f>IF(OR(L76="",O76=""),"",L76*(1-O76))</f>
        <v/>
      </c>
      <c r="Q76" s="30">
        <f>IF($A76="","",IF(COUNT($D76:$K76)&lt;8,"",E76*H76+I76+J76+K76))</f>
        <v/>
      </c>
      <c r="R76" s="30">
        <f>IF(OR(P76="",Q76=""),"",P76-Q76)</f>
        <v/>
      </c>
      <c r="S76" s="41">
        <f>IF($A76="","",IF(OR(P76="",P76&lt;=0),"",IFERROR(R76/P76,"")))</f>
        <v/>
      </c>
      <c r="T76" s="30">
        <f>IF(OR(R76="",D76=""),"",R76*D76)</f>
        <v/>
      </c>
      <c r="U76" s="32">
        <f>IF($A76="","",IF(COUNTIF($A$8:$A$107,$A76)&gt;1,"Eingaben prüfen",IF(OR(B76="",C76="",COUNT($D76:$K76)&lt;8),"Unvollständig",IF(OR(P76="",P76&lt;=0),"Eingaben prüfen",IF(S76&lt;'Rabattstaffeln'!$B$2,"Nicht freigeben",IF(S76&lt;'Rabattstaffeln'!$B$2+'Rabattstaffeln'!$B$3,"Prüfen","Freigeben"))))))</f>
        <v/>
      </c>
      <c r="V76" s="32">
        <f>IF($A76="","",IF(COUNTIF($A$8:$A$107,$A76)&gt;1,"Vertrags-ID doppelt",IF(OR(B76="",C76="",COUNT($D76:$K76)&lt;8),"Pflichtfelder ergänzen",IF(1-(1-M76)*(1-N76)&gt;'Rabattstaffeln'!$B$4,"Rabatt auf Obergrenze begrenzt",IF(OR(P76="",P76&lt;=0),"Listenumsatz prüfen",IF(S76&lt;'Rabattstaffeln'!$B$2,"Zielmarge unterschritten",IF(S76&lt;'Rabattstaffeln'!$B$2+'Rabattstaffeln'!$B$3,"Marge liegt im Warnbereich","")))))))</f>
        <v/>
      </c>
    </row>
    <row r="77" ht="21" customHeight="1">
      <c r="A77" s="26" t="n"/>
      <c r="B77" s="26" t="n"/>
      <c r="C77" s="26" t="n"/>
      <c r="D77" s="27" t="n"/>
      <c r="E77" s="40" t="n"/>
      <c r="F77" s="29" t="n"/>
      <c r="G77" s="29" t="n"/>
      <c r="H77" s="29" t="n"/>
      <c r="I77" s="29" t="n"/>
      <c r="J77" s="29" t="n"/>
      <c r="K77" s="29" t="n"/>
      <c r="L77" s="30">
        <f>IF($A77="","",IF(COUNT($D77:$K77)&lt;8,"",E77*F77+G77))</f>
        <v/>
      </c>
      <c r="M77" s="41">
        <f>IF($A77="","",IF(L77="","",IFERROR(LOOKUP(L77,'Rabattstaffeln'!$A$7:$A$11,'Rabattstaffeln'!$B$7:$B$11),0)))</f>
        <v/>
      </c>
      <c r="N77" s="41">
        <f>IF($A77="","",IF(D77="","",IFERROR(LOOKUP(D77,'Rabattstaffeln'!$D$7:$D$11,'Rabattstaffeln'!$E$7:$E$11),0)))</f>
        <v/>
      </c>
      <c r="O77" s="41">
        <f>IF(OR(M77="",N77=""),"",MIN('Rabattstaffeln'!$B$4,1-(1-M77)*(1-N77)))</f>
        <v/>
      </c>
      <c r="P77" s="30">
        <f>IF(OR(L77="",O77=""),"",L77*(1-O77))</f>
        <v/>
      </c>
      <c r="Q77" s="30">
        <f>IF($A77="","",IF(COUNT($D77:$K77)&lt;8,"",E77*H77+I77+J77+K77))</f>
        <v/>
      </c>
      <c r="R77" s="30">
        <f>IF(OR(P77="",Q77=""),"",P77-Q77)</f>
        <v/>
      </c>
      <c r="S77" s="41">
        <f>IF($A77="","",IF(OR(P77="",P77&lt;=0),"",IFERROR(R77/P77,"")))</f>
        <v/>
      </c>
      <c r="T77" s="30">
        <f>IF(OR(R77="",D77=""),"",R77*D77)</f>
        <v/>
      </c>
      <c r="U77" s="32">
        <f>IF($A77="","",IF(COUNTIF($A$8:$A$107,$A77)&gt;1,"Eingaben prüfen",IF(OR(B77="",C77="",COUNT($D77:$K77)&lt;8),"Unvollständig",IF(OR(P77="",P77&lt;=0),"Eingaben prüfen",IF(S77&lt;'Rabattstaffeln'!$B$2,"Nicht freigeben",IF(S77&lt;'Rabattstaffeln'!$B$2+'Rabattstaffeln'!$B$3,"Prüfen","Freigeben"))))))</f>
        <v/>
      </c>
      <c r="V77" s="32">
        <f>IF($A77="","",IF(COUNTIF($A$8:$A$107,$A77)&gt;1,"Vertrags-ID doppelt",IF(OR(B77="",C77="",COUNT($D77:$K77)&lt;8),"Pflichtfelder ergänzen",IF(1-(1-M77)*(1-N77)&gt;'Rabattstaffeln'!$B$4,"Rabatt auf Obergrenze begrenzt",IF(OR(P77="",P77&lt;=0),"Listenumsatz prüfen",IF(S77&lt;'Rabattstaffeln'!$B$2,"Zielmarge unterschritten",IF(S77&lt;'Rabattstaffeln'!$B$2+'Rabattstaffeln'!$B$3,"Marge liegt im Warnbereich","")))))))</f>
        <v/>
      </c>
    </row>
    <row r="78" ht="21" customHeight="1">
      <c r="A78" s="26" t="n"/>
      <c r="B78" s="26" t="n"/>
      <c r="C78" s="26" t="n"/>
      <c r="D78" s="27" t="n"/>
      <c r="E78" s="40" t="n"/>
      <c r="F78" s="29" t="n"/>
      <c r="G78" s="29" t="n"/>
      <c r="H78" s="29" t="n"/>
      <c r="I78" s="29" t="n"/>
      <c r="J78" s="29" t="n"/>
      <c r="K78" s="29" t="n"/>
      <c r="L78" s="30">
        <f>IF($A78="","",IF(COUNT($D78:$K78)&lt;8,"",E78*F78+G78))</f>
        <v/>
      </c>
      <c r="M78" s="41">
        <f>IF($A78="","",IF(L78="","",IFERROR(LOOKUP(L78,'Rabattstaffeln'!$A$7:$A$11,'Rabattstaffeln'!$B$7:$B$11),0)))</f>
        <v/>
      </c>
      <c r="N78" s="41">
        <f>IF($A78="","",IF(D78="","",IFERROR(LOOKUP(D78,'Rabattstaffeln'!$D$7:$D$11,'Rabattstaffeln'!$E$7:$E$11),0)))</f>
        <v/>
      </c>
      <c r="O78" s="41">
        <f>IF(OR(M78="",N78=""),"",MIN('Rabattstaffeln'!$B$4,1-(1-M78)*(1-N78)))</f>
        <v/>
      </c>
      <c r="P78" s="30">
        <f>IF(OR(L78="",O78=""),"",L78*(1-O78))</f>
        <v/>
      </c>
      <c r="Q78" s="30">
        <f>IF($A78="","",IF(COUNT($D78:$K78)&lt;8,"",E78*H78+I78+J78+K78))</f>
        <v/>
      </c>
      <c r="R78" s="30">
        <f>IF(OR(P78="",Q78=""),"",P78-Q78)</f>
        <v/>
      </c>
      <c r="S78" s="41">
        <f>IF($A78="","",IF(OR(P78="",P78&lt;=0),"",IFERROR(R78/P78,"")))</f>
        <v/>
      </c>
      <c r="T78" s="30">
        <f>IF(OR(R78="",D78=""),"",R78*D78)</f>
        <v/>
      </c>
      <c r="U78" s="32">
        <f>IF($A78="","",IF(COUNTIF($A$8:$A$107,$A78)&gt;1,"Eingaben prüfen",IF(OR(B78="",C78="",COUNT($D78:$K78)&lt;8),"Unvollständig",IF(OR(P78="",P78&lt;=0),"Eingaben prüfen",IF(S78&lt;'Rabattstaffeln'!$B$2,"Nicht freigeben",IF(S78&lt;'Rabattstaffeln'!$B$2+'Rabattstaffeln'!$B$3,"Prüfen","Freigeben"))))))</f>
        <v/>
      </c>
      <c r="V78" s="32">
        <f>IF($A78="","",IF(COUNTIF($A$8:$A$107,$A78)&gt;1,"Vertrags-ID doppelt",IF(OR(B78="",C78="",COUNT($D78:$K78)&lt;8),"Pflichtfelder ergänzen",IF(1-(1-M78)*(1-N78)&gt;'Rabattstaffeln'!$B$4,"Rabatt auf Obergrenze begrenzt",IF(OR(P78="",P78&lt;=0),"Listenumsatz prüfen",IF(S78&lt;'Rabattstaffeln'!$B$2,"Zielmarge unterschritten",IF(S78&lt;'Rabattstaffeln'!$B$2+'Rabattstaffeln'!$B$3,"Marge liegt im Warnbereich","")))))))</f>
        <v/>
      </c>
    </row>
    <row r="79" ht="21" customHeight="1">
      <c r="A79" s="26" t="n"/>
      <c r="B79" s="26" t="n"/>
      <c r="C79" s="26" t="n"/>
      <c r="D79" s="27" t="n"/>
      <c r="E79" s="40" t="n"/>
      <c r="F79" s="29" t="n"/>
      <c r="G79" s="29" t="n"/>
      <c r="H79" s="29" t="n"/>
      <c r="I79" s="29" t="n"/>
      <c r="J79" s="29" t="n"/>
      <c r="K79" s="29" t="n"/>
      <c r="L79" s="30">
        <f>IF($A79="","",IF(COUNT($D79:$K79)&lt;8,"",E79*F79+G79))</f>
        <v/>
      </c>
      <c r="M79" s="41">
        <f>IF($A79="","",IF(L79="","",IFERROR(LOOKUP(L79,'Rabattstaffeln'!$A$7:$A$11,'Rabattstaffeln'!$B$7:$B$11),0)))</f>
        <v/>
      </c>
      <c r="N79" s="41">
        <f>IF($A79="","",IF(D79="","",IFERROR(LOOKUP(D79,'Rabattstaffeln'!$D$7:$D$11,'Rabattstaffeln'!$E$7:$E$11),0)))</f>
        <v/>
      </c>
      <c r="O79" s="41">
        <f>IF(OR(M79="",N79=""),"",MIN('Rabattstaffeln'!$B$4,1-(1-M79)*(1-N79)))</f>
        <v/>
      </c>
      <c r="P79" s="30">
        <f>IF(OR(L79="",O79=""),"",L79*(1-O79))</f>
        <v/>
      </c>
      <c r="Q79" s="30">
        <f>IF($A79="","",IF(COUNT($D79:$K79)&lt;8,"",E79*H79+I79+J79+K79))</f>
        <v/>
      </c>
      <c r="R79" s="30">
        <f>IF(OR(P79="",Q79=""),"",P79-Q79)</f>
        <v/>
      </c>
      <c r="S79" s="41">
        <f>IF($A79="","",IF(OR(P79="",P79&lt;=0),"",IFERROR(R79/P79,"")))</f>
        <v/>
      </c>
      <c r="T79" s="30">
        <f>IF(OR(R79="",D79=""),"",R79*D79)</f>
        <v/>
      </c>
      <c r="U79" s="32">
        <f>IF($A79="","",IF(COUNTIF($A$8:$A$107,$A79)&gt;1,"Eingaben prüfen",IF(OR(B79="",C79="",COUNT($D79:$K79)&lt;8),"Unvollständig",IF(OR(P79="",P79&lt;=0),"Eingaben prüfen",IF(S79&lt;'Rabattstaffeln'!$B$2,"Nicht freigeben",IF(S79&lt;'Rabattstaffeln'!$B$2+'Rabattstaffeln'!$B$3,"Prüfen","Freigeben"))))))</f>
        <v/>
      </c>
      <c r="V79" s="32">
        <f>IF($A79="","",IF(COUNTIF($A$8:$A$107,$A79)&gt;1,"Vertrags-ID doppelt",IF(OR(B79="",C79="",COUNT($D79:$K79)&lt;8),"Pflichtfelder ergänzen",IF(1-(1-M79)*(1-N79)&gt;'Rabattstaffeln'!$B$4,"Rabatt auf Obergrenze begrenzt",IF(OR(P79="",P79&lt;=0),"Listenumsatz prüfen",IF(S79&lt;'Rabattstaffeln'!$B$2,"Zielmarge unterschritten",IF(S79&lt;'Rabattstaffeln'!$B$2+'Rabattstaffeln'!$B$3,"Marge liegt im Warnbereich","")))))))</f>
        <v/>
      </c>
    </row>
    <row r="80" ht="21" customHeight="1">
      <c r="A80" s="26" t="n"/>
      <c r="B80" s="26" t="n"/>
      <c r="C80" s="26" t="n"/>
      <c r="D80" s="27" t="n"/>
      <c r="E80" s="40" t="n"/>
      <c r="F80" s="29" t="n"/>
      <c r="G80" s="29" t="n"/>
      <c r="H80" s="29" t="n"/>
      <c r="I80" s="29" t="n"/>
      <c r="J80" s="29" t="n"/>
      <c r="K80" s="29" t="n"/>
      <c r="L80" s="30">
        <f>IF($A80="","",IF(COUNT($D80:$K80)&lt;8,"",E80*F80+G80))</f>
        <v/>
      </c>
      <c r="M80" s="41">
        <f>IF($A80="","",IF(L80="","",IFERROR(LOOKUP(L80,'Rabattstaffeln'!$A$7:$A$11,'Rabattstaffeln'!$B$7:$B$11),0)))</f>
        <v/>
      </c>
      <c r="N80" s="41">
        <f>IF($A80="","",IF(D80="","",IFERROR(LOOKUP(D80,'Rabattstaffeln'!$D$7:$D$11,'Rabattstaffeln'!$E$7:$E$11),0)))</f>
        <v/>
      </c>
      <c r="O80" s="41">
        <f>IF(OR(M80="",N80=""),"",MIN('Rabattstaffeln'!$B$4,1-(1-M80)*(1-N80)))</f>
        <v/>
      </c>
      <c r="P80" s="30">
        <f>IF(OR(L80="",O80=""),"",L80*(1-O80))</f>
        <v/>
      </c>
      <c r="Q80" s="30">
        <f>IF($A80="","",IF(COUNT($D80:$K80)&lt;8,"",E80*H80+I80+J80+K80))</f>
        <v/>
      </c>
      <c r="R80" s="30">
        <f>IF(OR(P80="",Q80=""),"",P80-Q80)</f>
        <v/>
      </c>
      <c r="S80" s="41">
        <f>IF($A80="","",IF(OR(P80="",P80&lt;=0),"",IFERROR(R80/P80,"")))</f>
        <v/>
      </c>
      <c r="T80" s="30">
        <f>IF(OR(R80="",D80=""),"",R80*D80)</f>
        <v/>
      </c>
      <c r="U80" s="32">
        <f>IF($A80="","",IF(COUNTIF($A$8:$A$107,$A80)&gt;1,"Eingaben prüfen",IF(OR(B80="",C80="",COUNT($D80:$K80)&lt;8),"Unvollständig",IF(OR(P80="",P80&lt;=0),"Eingaben prüfen",IF(S80&lt;'Rabattstaffeln'!$B$2,"Nicht freigeben",IF(S80&lt;'Rabattstaffeln'!$B$2+'Rabattstaffeln'!$B$3,"Prüfen","Freigeben"))))))</f>
        <v/>
      </c>
      <c r="V80" s="32">
        <f>IF($A80="","",IF(COUNTIF($A$8:$A$107,$A80)&gt;1,"Vertrags-ID doppelt",IF(OR(B80="",C80="",COUNT($D80:$K80)&lt;8),"Pflichtfelder ergänzen",IF(1-(1-M80)*(1-N80)&gt;'Rabattstaffeln'!$B$4,"Rabatt auf Obergrenze begrenzt",IF(OR(P80="",P80&lt;=0),"Listenumsatz prüfen",IF(S80&lt;'Rabattstaffeln'!$B$2,"Zielmarge unterschritten",IF(S80&lt;'Rabattstaffeln'!$B$2+'Rabattstaffeln'!$B$3,"Marge liegt im Warnbereich","")))))))</f>
        <v/>
      </c>
    </row>
    <row r="81" ht="21" customHeight="1">
      <c r="A81" s="26" t="n"/>
      <c r="B81" s="26" t="n"/>
      <c r="C81" s="26" t="n"/>
      <c r="D81" s="27" t="n"/>
      <c r="E81" s="40" t="n"/>
      <c r="F81" s="29" t="n"/>
      <c r="G81" s="29" t="n"/>
      <c r="H81" s="29" t="n"/>
      <c r="I81" s="29" t="n"/>
      <c r="J81" s="29" t="n"/>
      <c r="K81" s="29" t="n"/>
      <c r="L81" s="30">
        <f>IF($A81="","",IF(COUNT($D81:$K81)&lt;8,"",E81*F81+G81))</f>
        <v/>
      </c>
      <c r="M81" s="41">
        <f>IF($A81="","",IF(L81="","",IFERROR(LOOKUP(L81,'Rabattstaffeln'!$A$7:$A$11,'Rabattstaffeln'!$B$7:$B$11),0)))</f>
        <v/>
      </c>
      <c r="N81" s="41">
        <f>IF($A81="","",IF(D81="","",IFERROR(LOOKUP(D81,'Rabattstaffeln'!$D$7:$D$11,'Rabattstaffeln'!$E$7:$E$11),0)))</f>
        <v/>
      </c>
      <c r="O81" s="41">
        <f>IF(OR(M81="",N81=""),"",MIN('Rabattstaffeln'!$B$4,1-(1-M81)*(1-N81)))</f>
        <v/>
      </c>
      <c r="P81" s="30">
        <f>IF(OR(L81="",O81=""),"",L81*(1-O81))</f>
        <v/>
      </c>
      <c r="Q81" s="30">
        <f>IF($A81="","",IF(COUNT($D81:$K81)&lt;8,"",E81*H81+I81+J81+K81))</f>
        <v/>
      </c>
      <c r="R81" s="30">
        <f>IF(OR(P81="",Q81=""),"",P81-Q81)</f>
        <v/>
      </c>
      <c r="S81" s="41">
        <f>IF($A81="","",IF(OR(P81="",P81&lt;=0),"",IFERROR(R81/P81,"")))</f>
        <v/>
      </c>
      <c r="T81" s="30">
        <f>IF(OR(R81="",D81=""),"",R81*D81)</f>
        <v/>
      </c>
      <c r="U81" s="32">
        <f>IF($A81="","",IF(COUNTIF($A$8:$A$107,$A81)&gt;1,"Eingaben prüfen",IF(OR(B81="",C81="",COUNT($D81:$K81)&lt;8),"Unvollständig",IF(OR(P81="",P81&lt;=0),"Eingaben prüfen",IF(S81&lt;'Rabattstaffeln'!$B$2,"Nicht freigeben",IF(S81&lt;'Rabattstaffeln'!$B$2+'Rabattstaffeln'!$B$3,"Prüfen","Freigeben"))))))</f>
        <v/>
      </c>
      <c r="V81" s="32">
        <f>IF($A81="","",IF(COUNTIF($A$8:$A$107,$A81)&gt;1,"Vertrags-ID doppelt",IF(OR(B81="",C81="",COUNT($D81:$K81)&lt;8),"Pflichtfelder ergänzen",IF(1-(1-M81)*(1-N81)&gt;'Rabattstaffeln'!$B$4,"Rabatt auf Obergrenze begrenzt",IF(OR(P81="",P81&lt;=0),"Listenumsatz prüfen",IF(S81&lt;'Rabattstaffeln'!$B$2,"Zielmarge unterschritten",IF(S81&lt;'Rabattstaffeln'!$B$2+'Rabattstaffeln'!$B$3,"Marge liegt im Warnbereich","")))))))</f>
        <v/>
      </c>
    </row>
    <row r="82" ht="21" customHeight="1">
      <c r="A82" s="26" t="n"/>
      <c r="B82" s="26" t="n"/>
      <c r="C82" s="26" t="n"/>
      <c r="D82" s="27" t="n"/>
      <c r="E82" s="40" t="n"/>
      <c r="F82" s="29" t="n"/>
      <c r="G82" s="29" t="n"/>
      <c r="H82" s="29" t="n"/>
      <c r="I82" s="29" t="n"/>
      <c r="J82" s="29" t="n"/>
      <c r="K82" s="29" t="n"/>
      <c r="L82" s="30">
        <f>IF($A82="","",IF(COUNT($D82:$K82)&lt;8,"",E82*F82+G82))</f>
        <v/>
      </c>
      <c r="M82" s="41">
        <f>IF($A82="","",IF(L82="","",IFERROR(LOOKUP(L82,'Rabattstaffeln'!$A$7:$A$11,'Rabattstaffeln'!$B$7:$B$11),0)))</f>
        <v/>
      </c>
      <c r="N82" s="41">
        <f>IF($A82="","",IF(D82="","",IFERROR(LOOKUP(D82,'Rabattstaffeln'!$D$7:$D$11,'Rabattstaffeln'!$E$7:$E$11),0)))</f>
        <v/>
      </c>
      <c r="O82" s="41">
        <f>IF(OR(M82="",N82=""),"",MIN('Rabattstaffeln'!$B$4,1-(1-M82)*(1-N82)))</f>
        <v/>
      </c>
      <c r="P82" s="30">
        <f>IF(OR(L82="",O82=""),"",L82*(1-O82))</f>
        <v/>
      </c>
      <c r="Q82" s="30">
        <f>IF($A82="","",IF(COUNT($D82:$K82)&lt;8,"",E82*H82+I82+J82+K82))</f>
        <v/>
      </c>
      <c r="R82" s="30">
        <f>IF(OR(P82="",Q82=""),"",P82-Q82)</f>
        <v/>
      </c>
      <c r="S82" s="41">
        <f>IF($A82="","",IF(OR(P82="",P82&lt;=0),"",IFERROR(R82/P82,"")))</f>
        <v/>
      </c>
      <c r="T82" s="30">
        <f>IF(OR(R82="",D82=""),"",R82*D82)</f>
        <v/>
      </c>
      <c r="U82" s="32">
        <f>IF($A82="","",IF(COUNTIF($A$8:$A$107,$A82)&gt;1,"Eingaben prüfen",IF(OR(B82="",C82="",COUNT($D82:$K82)&lt;8),"Unvollständig",IF(OR(P82="",P82&lt;=0),"Eingaben prüfen",IF(S82&lt;'Rabattstaffeln'!$B$2,"Nicht freigeben",IF(S82&lt;'Rabattstaffeln'!$B$2+'Rabattstaffeln'!$B$3,"Prüfen","Freigeben"))))))</f>
        <v/>
      </c>
      <c r="V82" s="32">
        <f>IF($A82="","",IF(COUNTIF($A$8:$A$107,$A82)&gt;1,"Vertrags-ID doppelt",IF(OR(B82="",C82="",COUNT($D82:$K82)&lt;8),"Pflichtfelder ergänzen",IF(1-(1-M82)*(1-N82)&gt;'Rabattstaffeln'!$B$4,"Rabatt auf Obergrenze begrenzt",IF(OR(P82="",P82&lt;=0),"Listenumsatz prüfen",IF(S82&lt;'Rabattstaffeln'!$B$2,"Zielmarge unterschritten",IF(S82&lt;'Rabattstaffeln'!$B$2+'Rabattstaffeln'!$B$3,"Marge liegt im Warnbereich","")))))))</f>
        <v/>
      </c>
    </row>
    <row r="83" ht="21" customHeight="1">
      <c r="A83" s="26" t="n"/>
      <c r="B83" s="26" t="n"/>
      <c r="C83" s="26" t="n"/>
      <c r="D83" s="27" t="n"/>
      <c r="E83" s="40" t="n"/>
      <c r="F83" s="29" t="n"/>
      <c r="G83" s="29" t="n"/>
      <c r="H83" s="29" t="n"/>
      <c r="I83" s="29" t="n"/>
      <c r="J83" s="29" t="n"/>
      <c r="K83" s="29" t="n"/>
      <c r="L83" s="30">
        <f>IF($A83="","",IF(COUNT($D83:$K83)&lt;8,"",E83*F83+G83))</f>
        <v/>
      </c>
      <c r="M83" s="41">
        <f>IF($A83="","",IF(L83="","",IFERROR(LOOKUP(L83,'Rabattstaffeln'!$A$7:$A$11,'Rabattstaffeln'!$B$7:$B$11),0)))</f>
        <v/>
      </c>
      <c r="N83" s="41">
        <f>IF($A83="","",IF(D83="","",IFERROR(LOOKUP(D83,'Rabattstaffeln'!$D$7:$D$11,'Rabattstaffeln'!$E$7:$E$11),0)))</f>
        <v/>
      </c>
      <c r="O83" s="41">
        <f>IF(OR(M83="",N83=""),"",MIN('Rabattstaffeln'!$B$4,1-(1-M83)*(1-N83)))</f>
        <v/>
      </c>
      <c r="P83" s="30">
        <f>IF(OR(L83="",O83=""),"",L83*(1-O83))</f>
        <v/>
      </c>
      <c r="Q83" s="30">
        <f>IF($A83="","",IF(COUNT($D83:$K83)&lt;8,"",E83*H83+I83+J83+K83))</f>
        <v/>
      </c>
      <c r="R83" s="30">
        <f>IF(OR(P83="",Q83=""),"",P83-Q83)</f>
        <v/>
      </c>
      <c r="S83" s="41">
        <f>IF($A83="","",IF(OR(P83="",P83&lt;=0),"",IFERROR(R83/P83,"")))</f>
        <v/>
      </c>
      <c r="T83" s="30">
        <f>IF(OR(R83="",D83=""),"",R83*D83)</f>
        <v/>
      </c>
      <c r="U83" s="32">
        <f>IF($A83="","",IF(COUNTIF($A$8:$A$107,$A83)&gt;1,"Eingaben prüfen",IF(OR(B83="",C83="",COUNT($D83:$K83)&lt;8),"Unvollständig",IF(OR(P83="",P83&lt;=0),"Eingaben prüfen",IF(S83&lt;'Rabattstaffeln'!$B$2,"Nicht freigeben",IF(S83&lt;'Rabattstaffeln'!$B$2+'Rabattstaffeln'!$B$3,"Prüfen","Freigeben"))))))</f>
        <v/>
      </c>
      <c r="V83" s="32">
        <f>IF($A83="","",IF(COUNTIF($A$8:$A$107,$A83)&gt;1,"Vertrags-ID doppelt",IF(OR(B83="",C83="",COUNT($D83:$K83)&lt;8),"Pflichtfelder ergänzen",IF(1-(1-M83)*(1-N83)&gt;'Rabattstaffeln'!$B$4,"Rabatt auf Obergrenze begrenzt",IF(OR(P83="",P83&lt;=0),"Listenumsatz prüfen",IF(S83&lt;'Rabattstaffeln'!$B$2,"Zielmarge unterschritten",IF(S83&lt;'Rabattstaffeln'!$B$2+'Rabattstaffeln'!$B$3,"Marge liegt im Warnbereich","")))))))</f>
        <v/>
      </c>
    </row>
    <row r="84" ht="21" customHeight="1">
      <c r="A84" s="26" t="n"/>
      <c r="B84" s="26" t="n"/>
      <c r="C84" s="26" t="n"/>
      <c r="D84" s="27" t="n"/>
      <c r="E84" s="40" t="n"/>
      <c r="F84" s="29" t="n"/>
      <c r="G84" s="29" t="n"/>
      <c r="H84" s="29" t="n"/>
      <c r="I84" s="29" t="n"/>
      <c r="J84" s="29" t="n"/>
      <c r="K84" s="29" t="n"/>
      <c r="L84" s="30">
        <f>IF($A84="","",IF(COUNT($D84:$K84)&lt;8,"",E84*F84+G84))</f>
        <v/>
      </c>
      <c r="M84" s="41">
        <f>IF($A84="","",IF(L84="","",IFERROR(LOOKUP(L84,'Rabattstaffeln'!$A$7:$A$11,'Rabattstaffeln'!$B$7:$B$11),0)))</f>
        <v/>
      </c>
      <c r="N84" s="41">
        <f>IF($A84="","",IF(D84="","",IFERROR(LOOKUP(D84,'Rabattstaffeln'!$D$7:$D$11,'Rabattstaffeln'!$E$7:$E$11),0)))</f>
        <v/>
      </c>
      <c r="O84" s="41">
        <f>IF(OR(M84="",N84=""),"",MIN('Rabattstaffeln'!$B$4,1-(1-M84)*(1-N84)))</f>
        <v/>
      </c>
      <c r="P84" s="30">
        <f>IF(OR(L84="",O84=""),"",L84*(1-O84))</f>
        <v/>
      </c>
      <c r="Q84" s="30">
        <f>IF($A84="","",IF(COUNT($D84:$K84)&lt;8,"",E84*H84+I84+J84+K84))</f>
        <v/>
      </c>
      <c r="R84" s="30">
        <f>IF(OR(P84="",Q84=""),"",P84-Q84)</f>
        <v/>
      </c>
      <c r="S84" s="41">
        <f>IF($A84="","",IF(OR(P84="",P84&lt;=0),"",IFERROR(R84/P84,"")))</f>
        <v/>
      </c>
      <c r="T84" s="30">
        <f>IF(OR(R84="",D84=""),"",R84*D84)</f>
        <v/>
      </c>
      <c r="U84" s="32">
        <f>IF($A84="","",IF(COUNTIF($A$8:$A$107,$A84)&gt;1,"Eingaben prüfen",IF(OR(B84="",C84="",COUNT($D84:$K84)&lt;8),"Unvollständig",IF(OR(P84="",P84&lt;=0),"Eingaben prüfen",IF(S84&lt;'Rabattstaffeln'!$B$2,"Nicht freigeben",IF(S84&lt;'Rabattstaffeln'!$B$2+'Rabattstaffeln'!$B$3,"Prüfen","Freigeben"))))))</f>
        <v/>
      </c>
      <c r="V84" s="32">
        <f>IF($A84="","",IF(COUNTIF($A$8:$A$107,$A84)&gt;1,"Vertrags-ID doppelt",IF(OR(B84="",C84="",COUNT($D84:$K84)&lt;8),"Pflichtfelder ergänzen",IF(1-(1-M84)*(1-N84)&gt;'Rabattstaffeln'!$B$4,"Rabatt auf Obergrenze begrenzt",IF(OR(P84="",P84&lt;=0),"Listenumsatz prüfen",IF(S84&lt;'Rabattstaffeln'!$B$2,"Zielmarge unterschritten",IF(S84&lt;'Rabattstaffeln'!$B$2+'Rabattstaffeln'!$B$3,"Marge liegt im Warnbereich","")))))))</f>
        <v/>
      </c>
    </row>
    <row r="85" ht="21" customHeight="1">
      <c r="A85" s="26" t="n"/>
      <c r="B85" s="26" t="n"/>
      <c r="C85" s="26" t="n"/>
      <c r="D85" s="27" t="n"/>
      <c r="E85" s="40" t="n"/>
      <c r="F85" s="29" t="n"/>
      <c r="G85" s="29" t="n"/>
      <c r="H85" s="29" t="n"/>
      <c r="I85" s="29" t="n"/>
      <c r="J85" s="29" t="n"/>
      <c r="K85" s="29" t="n"/>
      <c r="L85" s="30">
        <f>IF($A85="","",IF(COUNT($D85:$K85)&lt;8,"",E85*F85+G85))</f>
        <v/>
      </c>
      <c r="M85" s="41">
        <f>IF($A85="","",IF(L85="","",IFERROR(LOOKUP(L85,'Rabattstaffeln'!$A$7:$A$11,'Rabattstaffeln'!$B$7:$B$11),0)))</f>
        <v/>
      </c>
      <c r="N85" s="41">
        <f>IF($A85="","",IF(D85="","",IFERROR(LOOKUP(D85,'Rabattstaffeln'!$D$7:$D$11,'Rabattstaffeln'!$E$7:$E$11),0)))</f>
        <v/>
      </c>
      <c r="O85" s="41">
        <f>IF(OR(M85="",N85=""),"",MIN('Rabattstaffeln'!$B$4,1-(1-M85)*(1-N85)))</f>
        <v/>
      </c>
      <c r="P85" s="30">
        <f>IF(OR(L85="",O85=""),"",L85*(1-O85))</f>
        <v/>
      </c>
      <c r="Q85" s="30">
        <f>IF($A85="","",IF(COUNT($D85:$K85)&lt;8,"",E85*H85+I85+J85+K85))</f>
        <v/>
      </c>
      <c r="R85" s="30">
        <f>IF(OR(P85="",Q85=""),"",P85-Q85)</f>
        <v/>
      </c>
      <c r="S85" s="41">
        <f>IF($A85="","",IF(OR(P85="",P85&lt;=0),"",IFERROR(R85/P85,"")))</f>
        <v/>
      </c>
      <c r="T85" s="30">
        <f>IF(OR(R85="",D85=""),"",R85*D85)</f>
        <v/>
      </c>
      <c r="U85" s="32">
        <f>IF($A85="","",IF(COUNTIF($A$8:$A$107,$A85)&gt;1,"Eingaben prüfen",IF(OR(B85="",C85="",COUNT($D85:$K85)&lt;8),"Unvollständig",IF(OR(P85="",P85&lt;=0),"Eingaben prüfen",IF(S85&lt;'Rabattstaffeln'!$B$2,"Nicht freigeben",IF(S85&lt;'Rabattstaffeln'!$B$2+'Rabattstaffeln'!$B$3,"Prüfen","Freigeben"))))))</f>
        <v/>
      </c>
      <c r="V85" s="32">
        <f>IF($A85="","",IF(COUNTIF($A$8:$A$107,$A85)&gt;1,"Vertrags-ID doppelt",IF(OR(B85="",C85="",COUNT($D85:$K85)&lt;8),"Pflichtfelder ergänzen",IF(1-(1-M85)*(1-N85)&gt;'Rabattstaffeln'!$B$4,"Rabatt auf Obergrenze begrenzt",IF(OR(P85="",P85&lt;=0),"Listenumsatz prüfen",IF(S85&lt;'Rabattstaffeln'!$B$2,"Zielmarge unterschritten",IF(S85&lt;'Rabattstaffeln'!$B$2+'Rabattstaffeln'!$B$3,"Marge liegt im Warnbereich","")))))))</f>
        <v/>
      </c>
    </row>
    <row r="86" ht="21" customHeight="1">
      <c r="A86" s="26" t="n"/>
      <c r="B86" s="26" t="n"/>
      <c r="C86" s="26" t="n"/>
      <c r="D86" s="27" t="n"/>
      <c r="E86" s="40" t="n"/>
      <c r="F86" s="29" t="n"/>
      <c r="G86" s="29" t="n"/>
      <c r="H86" s="29" t="n"/>
      <c r="I86" s="29" t="n"/>
      <c r="J86" s="29" t="n"/>
      <c r="K86" s="29" t="n"/>
      <c r="L86" s="30">
        <f>IF($A86="","",IF(COUNT($D86:$K86)&lt;8,"",E86*F86+G86))</f>
        <v/>
      </c>
      <c r="M86" s="41">
        <f>IF($A86="","",IF(L86="","",IFERROR(LOOKUP(L86,'Rabattstaffeln'!$A$7:$A$11,'Rabattstaffeln'!$B$7:$B$11),0)))</f>
        <v/>
      </c>
      <c r="N86" s="41">
        <f>IF($A86="","",IF(D86="","",IFERROR(LOOKUP(D86,'Rabattstaffeln'!$D$7:$D$11,'Rabattstaffeln'!$E$7:$E$11),0)))</f>
        <v/>
      </c>
      <c r="O86" s="41">
        <f>IF(OR(M86="",N86=""),"",MIN('Rabattstaffeln'!$B$4,1-(1-M86)*(1-N86)))</f>
        <v/>
      </c>
      <c r="P86" s="30">
        <f>IF(OR(L86="",O86=""),"",L86*(1-O86))</f>
        <v/>
      </c>
      <c r="Q86" s="30">
        <f>IF($A86="","",IF(COUNT($D86:$K86)&lt;8,"",E86*H86+I86+J86+K86))</f>
        <v/>
      </c>
      <c r="R86" s="30">
        <f>IF(OR(P86="",Q86=""),"",P86-Q86)</f>
        <v/>
      </c>
      <c r="S86" s="41">
        <f>IF($A86="","",IF(OR(P86="",P86&lt;=0),"",IFERROR(R86/P86,"")))</f>
        <v/>
      </c>
      <c r="T86" s="30">
        <f>IF(OR(R86="",D86=""),"",R86*D86)</f>
        <v/>
      </c>
      <c r="U86" s="32">
        <f>IF($A86="","",IF(COUNTIF($A$8:$A$107,$A86)&gt;1,"Eingaben prüfen",IF(OR(B86="",C86="",COUNT($D86:$K86)&lt;8),"Unvollständig",IF(OR(P86="",P86&lt;=0),"Eingaben prüfen",IF(S86&lt;'Rabattstaffeln'!$B$2,"Nicht freigeben",IF(S86&lt;'Rabattstaffeln'!$B$2+'Rabattstaffeln'!$B$3,"Prüfen","Freigeben"))))))</f>
        <v/>
      </c>
      <c r="V86" s="32">
        <f>IF($A86="","",IF(COUNTIF($A$8:$A$107,$A86)&gt;1,"Vertrags-ID doppelt",IF(OR(B86="",C86="",COUNT($D86:$K86)&lt;8),"Pflichtfelder ergänzen",IF(1-(1-M86)*(1-N86)&gt;'Rabattstaffeln'!$B$4,"Rabatt auf Obergrenze begrenzt",IF(OR(P86="",P86&lt;=0),"Listenumsatz prüfen",IF(S86&lt;'Rabattstaffeln'!$B$2,"Zielmarge unterschritten",IF(S86&lt;'Rabattstaffeln'!$B$2+'Rabattstaffeln'!$B$3,"Marge liegt im Warnbereich","")))))))</f>
        <v/>
      </c>
    </row>
    <row r="87" ht="21" customHeight="1">
      <c r="A87" s="26" t="n"/>
      <c r="B87" s="26" t="n"/>
      <c r="C87" s="26" t="n"/>
      <c r="D87" s="27" t="n"/>
      <c r="E87" s="40" t="n"/>
      <c r="F87" s="29" t="n"/>
      <c r="G87" s="29" t="n"/>
      <c r="H87" s="29" t="n"/>
      <c r="I87" s="29" t="n"/>
      <c r="J87" s="29" t="n"/>
      <c r="K87" s="29" t="n"/>
      <c r="L87" s="30">
        <f>IF($A87="","",IF(COUNT($D87:$K87)&lt;8,"",E87*F87+G87))</f>
        <v/>
      </c>
      <c r="M87" s="41">
        <f>IF($A87="","",IF(L87="","",IFERROR(LOOKUP(L87,'Rabattstaffeln'!$A$7:$A$11,'Rabattstaffeln'!$B$7:$B$11),0)))</f>
        <v/>
      </c>
      <c r="N87" s="41">
        <f>IF($A87="","",IF(D87="","",IFERROR(LOOKUP(D87,'Rabattstaffeln'!$D$7:$D$11,'Rabattstaffeln'!$E$7:$E$11),0)))</f>
        <v/>
      </c>
      <c r="O87" s="41">
        <f>IF(OR(M87="",N87=""),"",MIN('Rabattstaffeln'!$B$4,1-(1-M87)*(1-N87)))</f>
        <v/>
      </c>
      <c r="P87" s="30">
        <f>IF(OR(L87="",O87=""),"",L87*(1-O87))</f>
        <v/>
      </c>
      <c r="Q87" s="30">
        <f>IF($A87="","",IF(COUNT($D87:$K87)&lt;8,"",E87*H87+I87+J87+K87))</f>
        <v/>
      </c>
      <c r="R87" s="30">
        <f>IF(OR(P87="",Q87=""),"",P87-Q87)</f>
        <v/>
      </c>
      <c r="S87" s="41">
        <f>IF($A87="","",IF(OR(P87="",P87&lt;=0),"",IFERROR(R87/P87,"")))</f>
        <v/>
      </c>
      <c r="T87" s="30">
        <f>IF(OR(R87="",D87=""),"",R87*D87)</f>
        <v/>
      </c>
      <c r="U87" s="32">
        <f>IF($A87="","",IF(COUNTIF($A$8:$A$107,$A87)&gt;1,"Eingaben prüfen",IF(OR(B87="",C87="",COUNT($D87:$K87)&lt;8),"Unvollständig",IF(OR(P87="",P87&lt;=0),"Eingaben prüfen",IF(S87&lt;'Rabattstaffeln'!$B$2,"Nicht freigeben",IF(S87&lt;'Rabattstaffeln'!$B$2+'Rabattstaffeln'!$B$3,"Prüfen","Freigeben"))))))</f>
        <v/>
      </c>
      <c r="V87" s="32">
        <f>IF($A87="","",IF(COUNTIF($A$8:$A$107,$A87)&gt;1,"Vertrags-ID doppelt",IF(OR(B87="",C87="",COUNT($D87:$K87)&lt;8),"Pflichtfelder ergänzen",IF(1-(1-M87)*(1-N87)&gt;'Rabattstaffeln'!$B$4,"Rabatt auf Obergrenze begrenzt",IF(OR(P87="",P87&lt;=0),"Listenumsatz prüfen",IF(S87&lt;'Rabattstaffeln'!$B$2,"Zielmarge unterschritten",IF(S87&lt;'Rabattstaffeln'!$B$2+'Rabattstaffeln'!$B$3,"Marge liegt im Warnbereich","")))))))</f>
        <v/>
      </c>
    </row>
    <row r="88" ht="21" customHeight="1">
      <c r="A88" s="26" t="n"/>
      <c r="B88" s="26" t="n"/>
      <c r="C88" s="26" t="n"/>
      <c r="D88" s="27" t="n"/>
      <c r="E88" s="40" t="n"/>
      <c r="F88" s="29" t="n"/>
      <c r="G88" s="29" t="n"/>
      <c r="H88" s="29" t="n"/>
      <c r="I88" s="29" t="n"/>
      <c r="J88" s="29" t="n"/>
      <c r="K88" s="29" t="n"/>
      <c r="L88" s="30">
        <f>IF($A88="","",IF(COUNT($D88:$K88)&lt;8,"",E88*F88+G88))</f>
        <v/>
      </c>
      <c r="M88" s="41">
        <f>IF($A88="","",IF(L88="","",IFERROR(LOOKUP(L88,'Rabattstaffeln'!$A$7:$A$11,'Rabattstaffeln'!$B$7:$B$11),0)))</f>
        <v/>
      </c>
      <c r="N88" s="41">
        <f>IF($A88="","",IF(D88="","",IFERROR(LOOKUP(D88,'Rabattstaffeln'!$D$7:$D$11,'Rabattstaffeln'!$E$7:$E$11),0)))</f>
        <v/>
      </c>
      <c r="O88" s="41">
        <f>IF(OR(M88="",N88=""),"",MIN('Rabattstaffeln'!$B$4,1-(1-M88)*(1-N88)))</f>
        <v/>
      </c>
      <c r="P88" s="30">
        <f>IF(OR(L88="",O88=""),"",L88*(1-O88))</f>
        <v/>
      </c>
      <c r="Q88" s="30">
        <f>IF($A88="","",IF(COUNT($D88:$K88)&lt;8,"",E88*H88+I88+J88+K88))</f>
        <v/>
      </c>
      <c r="R88" s="30">
        <f>IF(OR(P88="",Q88=""),"",P88-Q88)</f>
        <v/>
      </c>
      <c r="S88" s="41">
        <f>IF($A88="","",IF(OR(P88="",P88&lt;=0),"",IFERROR(R88/P88,"")))</f>
        <v/>
      </c>
      <c r="T88" s="30">
        <f>IF(OR(R88="",D88=""),"",R88*D88)</f>
        <v/>
      </c>
      <c r="U88" s="32">
        <f>IF($A88="","",IF(COUNTIF($A$8:$A$107,$A88)&gt;1,"Eingaben prüfen",IF(OR(B88="",C88="",COUNT($D88:$K88)&lt;8),"Unvollständig",IF(OR(P88="",P88&lt;=0),"Eingaben prüfen",IF(S88&lt;'Rabattstaffeln'!$B$2,"Nicht freigeben",IF(S88&lt;'Rabattstaffeln'!$B$2+'Rabattstaffeln'!$B$3,"Prüfen","Freigeben"))))))</f>
        <v/>
      </c>
      <c r="V88" s="32">
        <f>IF($A88="","",IF(COUNTIF($A$8:$A$107,$A88)&gt;1,"Vertrags-ID doppelt",IF(OR(B88="",C88="",COUNT($D88:$K88)&lt;8),"Pflichtfelder ergänzen",IF(1-(1-M88)*(1-N88)&gt;'Rabattstaffeln'!$B$4,"Rabatt auf Obergrenze begrenzt",IF(OR(P88="",P88&lt;=0),"Listenumsatz prüfen",IF(S88&lt;'Rabattstaffeln'!$B$2,"Zielmarge unterschritten",IF(S88&lt;'Rabattstaffeln'!$B$2+'Rabattstaffeln'!$B$3,"Marge liegt im Warnbereich","")))))))</f>
        <v/>
      </c>
    </row>
    <row r="89" ht="21" customHeight="1">
      <c r="A89" s="26" t="n"/>
      <c r="B89" s="26" t="n"/>
      <c r="C89" s="26" t="n"/>
      <c r="D89" s="27" t="n"/>
      <c r="E89" s="40" t="n"/>
      <c r="F89" s="29" t="n"/>
      <c r="G89" s="29" t="n"/>
      <c r="H89" s="29" t="n"/>
      <c r="I89" s="29" t="n"/>
      <c r="J89" s="29" t="n"/>
      <c r="K89" s="29" t="n"/>
      <c r="L89" s="30">
        <f>IF($A89="","",IF(COUNT($D89:$K89)&lt;8,"",E89*F89+G89))</f>
        <v/>
      </c>
      <c r="M89" s="41">
        <f>IF($A89="","",IF(L89="","",IFERROR(LOOKUP(L89,'Rabattstaffeln'!$A$7:$A$11,'Rabattstaffeln'!$B$7:$B$11),0)))</f>
        <v/>
      </c>
      <c r="N89" s="41">
        <f>IF($A89="","",IF(D89="","",IFERROR(LOOKUP(D89,'Rabattstaffeln'!$D$7:$D$11,'Rabattstaffeln'!$E$7:$E$11),0)))</f>
        <v/>
      </c>
      <c r="O89" s="41">
        <f>IF(OR(M89="",N89=""),"",MIN('Rabattstaffeln'!$B$4,1-(1-M89)*(1-N89)))</f>
        <v/>
      </c>
      <c r="P89" s="30">
        <f>IF(OR(L89="",O89=""),"",L89*(1-O89))</f>
        <v/>
      </c>
      <c r="Q89" s="30">
        <f>IF($A89="","",IF(COUNT($D89:$K89)&lt;8,"",E89*H89+I89+J89+K89))</f>
        <v/>
      </c>
      <c r="R89" s="30">
        <f>IF(OR(P89="",Q89=""),"",P89-Q89)</f>
        <v/>
      </c>
      <c r="S89" s="41">
        <f>IF($A89="","",IF(OR(P89="",P89&lt;=0),"",IFERROR(R89/P89,"")))</f>
        <v/>
      </c>
      <c r="T89" s="30">
        <f>IF(OR(R89="",D89=""),"",R89*D89)</f>
        <v/>
      </c>
      <c r="U89" s="32">
        <f>IF($A89="","",IF(COUNTIF($A$8:$A$107,$A89)&gt;1,"Eingaben prüfen",IF(OR(B89="",C89="",COUNT($D89:$K89)&lt;8),"Unvollständig",IF(OR(P89="",P89&lt;=0),"Eingaben prüfen",IF(S89&lt;'Rabattstaffeln'!$B$2,"Nicht freigeben",IF(S89&lt;'Rabattstaffeln'!$B$2+'Rabattstaffeln'!$B$3,"Prüfen","Freigeben"))))))</f>
        <v/>
      </c>
      <c r="V89" s="32">
        <f>IF($A89="","",IF(COUNTIF($A$8:$A$107,$A89)&gt;1,"Vertrags-ID doppelt",IF(OR(B89="",C89="",COUNT($D89:$K89)&lt;8),"Pflichtfelder ergänzen",IF(1-(1-M89)*(1-N89)&gt;'Rabattstaffeln'!$B$4,"Rabatt auf Obergrenze begrenzt",IF(OR(P89="",P89&lt;=0),"Listenumsatz prüfen",IF(S89&lt;'Rabattstaffeln'!$B$2,"Zielmarge unterschritten",IF(S89&lt;'Rabattstaffeln'!$B$2+'Rabattstaffeln'!$B$3,"Marge liegt im Warnbereich","")))))))</f>
        <v/>
      </c>
    </row>
    <row r="90" ht="21" customHeight="1">
      <c r="A90" s="26" t="n"/>
      <c r="B90" s="26" t="n"/>
      <c r="C90" s="26" t="n"/>
      <c r="D90" s="27" t="n"/>
      <c r="E90" s="40" t="n"/>
      <c r="F90" s="29" t="n"/>
      <c r="G90" s="29" t="n"/>
      <c r="H90" s="29" t="n"/>
      <c r="I90" s="29" t="n"/>
      <c r="J90" s="29" t="n"/>
      <c r="K90" s="29" t="n"/>
      <c r="L90" s="30">
        <f>IF($A90="","",IF(COUNT($D90:$K90)&lt;8,"",E90*F90+G90))</f>
        <v/>
      </c>
      <c r="M90" s="41">
        <f>IF($A90="","",IF(L90="","",IFERROR(LOOKUP(L90,'Rabattstaffeln'!$A$7:$A$11,'Rabattstaffeln'!$B$7:$B$11),0)))</f>
        <v/>
      </c>
      <c r="N90" s="41">
        <f>IF($A90="","",IF(D90="","",IFERROR(LOOKUP(D90,'Rabattstaffeln'!$D$7:$D$11,'Rabattstaffeln'!$E$7:$E$11),0)))</f>
        <v/>
      </c>
      <c r="O90" s="41">
        <f>IF(OR(M90="",N90=""),"",MIN('Rabattstaffeln'!$B$4,1-(1-M90)*(1-N90)))</f>
        <v/>
      </c>
      <c r="P90" s="30">
        <f>IF(OR(L90="",O90=""),"",L90*(1-O90))</f>
        <v/>
      </c>
      <c r="Q90" s="30">
        <f>IF($A90="","",IF(COUNT($D90:$K90)&lt;8,"",E90*H90+I90+J90+K90))</f>
        <v/>
      </c>
      <c r="R90" s="30">
        <f>IF(OR(P90="",Q90=""),"",P90-Q90)</f>
        <v/>
      </c>
      <c r="S90" s="41">
        <f>IF($A90="","",IF(OR(P90="",P90&lt;=0),"",IFERROR(R90/P90,"")))</f>
        <v/>
      </c>
      <c r="T90" s="30">
        <f>IF(OR(R90="",D90=""),"",R90*D90)</f>
        <v/>
      </c>
      <c r="U90" s="32">
        <f>IF($A90="","",IF(COUNTIF($A$8:$A$107,$A90)&gt;1,"Eingaben prüfen",IF(OR(B90="",C90="",COUNT($D90:$K90)&lt;8),"Unvollständig",IF(OR(P90="",P90&lt;=0),"Eingaben prüfen",IF(S90&lt;'Rabattstaffeln'!$B$2,"Nicht freigeben",IF(S90&lt;'Rabattstaffeln'!$B$2+'Rabattstaffeln'!$B$3,"Prüfen","Freigeben"))))))</f>
        <v/>
      </c>
      <c r="V90" s="32">
        <f>IF($A90="","",IF(COUNTIF($A$8:$A$107,$A90)&gt;1,"Vertrags-ID doppelt",IF(OR(B90="",C90="",COUNT($D90:$K90)&lt;8),"Pflichtfelder ergänzen",IF(1-(1-M90)*(1-N90)&gt;'Rabattstaffeln'!$B$4,"Rabatt auf Obergrenze begrenzt",IF(OR(P90="",P90&lt;=0),"Listenumsatz prüfen",IF(S90&lt;'Rabattstaffeln'!$B$2,"Zielmarge unterschritten",IF(S90&lt;'Rabattstaffeln'!$B$2+'Rabattstaffeln'!$B$3,"Marge liegt im Warnbereich","")))))))</f>
        <v/>
      </c>
    </row>
    <row r="91" ht="21" customHeight="1">
      <c r="A91" s="26" t="n"/>
      <c r="B91" s="26" t="n"/>
      <c r="C91" s="26" t="n"/>
      <c r="D91" s="27" t="n"/>
      <c r="E91" s="40" t="n"/>
      <c r="F91" s="29" t="n"/>
      <c r="G91" s="29" t="n"/>
      <c r="H91" s="29" t="n"/>
      <c r="I91" s="29" t="n"/>
      <c r="J91" s="29" t="n"/>
      <c r="K91" s="29" t="n"/>
      <c r="L91" s="30">
        <f>IF($A91="","",IF(COUNT($D91:$K91)&lt;8,"",E91*F91+G91))</f>
        <v/>
      </c>
      <c r="M91" s="41">
        <f>IF($A91="","",IF(L91="","",IFERROR(LOOKUP(L91,'Rabattstaffeln'!$A$7:$A$11,'Rabattstaffeln'!$B$7:$B$11),0)))</f>
        <v/>
      </c>
      <c r="N91" s="41">
        <f>IF($A91="","",IF(D91="","",IFERROR(LOOKUP(D91,'Rabattstaffeln'!$D$7:$D$11,'Rabattstaffeln'!$E$7:$E$11),0)))</f>
        <v/>
      </c>
      <c r="O91" s="41">
        <f>IF(OR(M91="",N91=""),"",MIN('Rabattstaffeln'!$B$4,1-(1-M91)*(1-N91)))</f>
        <v/>
      </c>
      <c r="P91" s="30">
        <f>IF(OR(L91="",O91=""),"",L91*(1-O91))</f>
        <v/>
      </c>
      <c r="Q91" s="30">
        <f>IF($A91="","",IF(COUNT($D91:$K91)&lt;8,"",E91*H91+I91+J91+K91))</f>
        <v/>
      </c>
      <c r="R91" s="30">
        <f>IF(OR(P91="",Q91=""),"",P91-Q91)</f>
        <v/>
      </c>
      <c r="S91" s="41">
        <f>IF($A91="","",IF(OR(P91="",P91&lt;=0),"",IFERROR(R91/P91,"")))</f>
        <v/>
      </c>
      <c r="T91" s="30">
        <f>IF(OR(R91="",D91=""),"",R91*D91)</f>
        <v/>
      </c>
      <c r="U91" s="32">
        <f>IF($A91="","",IF(COUNTIF($A$8:$A$107,$A91)&gt;1,"Eingaben prüfen",IF(OR(B91="",C91="",COUNT($D91:$K91)&lt;8),"Unvollständig",IF(OR(P91="",P91&lt;=0),"Eingaben prüfen",IF(S91&lt;'Rabattstaffeln'!$B$2,"Nicht freigeben",IF(S91&lt;'Rabattstaffeln'!$B$2+'Rabattstaffeln'!$B$3,"Prüfen","Freigeben"))))))</f>
        <v/>
      </c>
      <c r="V91" s="32">
        <f>IF($A91="","",IF(COUNTIF($A$8:$A$107,$A91)&gt;1,"Vertrags-ID doppelt",IF(OR(B91="",C91="",COUNT($D91:$K91)&lt;8),"Pflichtfelder ergänzen",IF(1-(1-M91)*(1-N91)&gt;'Rabattstaffeln'!$B$4,"Rabatt auf Obergrenze begrenzt",IF(OR(P91="",P91&lt;=0),"Listenumsatz prüfen",IF(S91&lt;'Rabattstaffeln'!$B$2,"Zielmarge unterschritten",IF(S91&lt;'Rabattstaffeln'!$B$2+'Rabattstaffeln'!$B$3,"Marge liegt im Warnbereich","")))))))</f>
        <v/>
      </c>
    </row>
    <row r="92" ht="21" customHeight="1">
      <c r="A92" s="26" t="n"/>
      <c r="B92" s="26" t="n"/>
      <c r="C92" s="26" t="n"/>
      <c r="D92" s="27" t="n"/>
      <c r="E92" s="40" t="n"/>
      <c r="F92" s="29" t="n"/>
      <c r="G92" s="29" t="n"/>
      <c r="H92" s="29" t="n"/>
      <c r="I92" s="29" t="n"/>
      <c r="J92" s="29" t="n"/>
      <c r="K92" s="29" t="n"/>
      <c r="L92" s="30">
        <f>IF($A92="","",IF(COUNT($D92:$K92)&lt;8,"",E92*F92+G92))</f>
        <v/>
      </c>
      <c r="M92" s="41">
        <f>IF($A92="","",IF(L92="","",IFERROR(LOOKUP(L92,'Rabattstaffeln'!$A$7:$A$11,'Rabattstaffeln'!$B$7:$B$11),0)))</f>
        <v/>
      </c>
      <c r="N92" s="41">
        <f>IF($A92="","",IF(D92="","",IFERROR(LOOKUP(D92,'Rabattstaffeln'!$D$7:$D$11,'Rabattstaffeln'!$E$7:$E$11),0)))</f>
        <v/>
      </c>
      <c r="O92" s="41">
        <f>IF(OR(M92="",N92=""),"",MIN('Rabattstaffeln'!$B$4,1-(1-M92)*(1-N92)))</f>
        <v/>
      </c>
      <c r="P92" s="30">
        <f>IF(OR(L92="",O92=""),"",L92*(1-O92))</f>
        <v/>
      </c>
      <c r="Q92" s="30">
        <f>IF($A92="","",IF(COUNT($D92:$K92)&lt;8,"",E92*H92+I92+J92+K92))</f>
        <v/>
      </c>
      <c r="R92" s="30">
        <f>IF(OR(P92="",Q92=""),"",P92-Q92)</f>
        <v/>
      </c>
      <c r="S92" s="41">
        <f>IF($A92="","",IF(OR(P92="",P92&lt;=0),"",IFERROR(R92/P92,"")))</f>
        <v/>
      </c>
      <c r="T92" s="30">
        <f>IF(OR(R92="",D92=""),"",R92*D92)</f>
        <v/>
      </c>
      <c r="U92" s="32">
        <f>IF($A92="","",IF(COUNTIF($A$8:$A$107,$A92)&gt;1,"Eingaben prüfen",IF(OR(B92="",C92="",COUNT($D92:$K92)&lt;8),"Unvollständig",IF(OR(P92="",P92&lt;=0),"Eingaben prüfen",IF(S92&lt;'Rabattstaffeln'!$B$2,"Nicht freigeben",IF(S92&lt;'Rabattstaffeln'!$B$2+'Rabattstaffeln'!$B$3,"Prüfen","Freigeben"))))))</f>
        <v/>
      </c>
      <c r="V92" s="32">
        <f>IF($A92="","",IF(COUNTIF($A$8:$A$107,$A92)&gt;1,"Vertrags-ID doppelt",IF(OR(B92="",C92="",COUNT($D92:$K92)&lt;8),"Pflichtfelder ergänzen",IF(1-(1-M92)*(1-N92)&gt;'Rabattstaffeln'!$B$4,"Rabatt auf Obergrenze begrenzt",IF(OR(P92="",P92&lt;=0),"Listenumsatz prüfen",IF(S92&lt;'Rabattstaffeln'!$B$2,"Zielmarge unterschritten",IF(S92&lt;'Rabattstaffeln'!$B$2+'Rabattstaffeln'!$B$3,"Marge liegt im Warnbereich","")))))))</f>
        <v/>
      </c>
    </row>
    <row r="93" ht="21" customHeight="1">
      <c r="A93" s="26" t="n"/>
      <c r="B93" s="26" t="n"/>
      <c r="C93" s="26" t="n"/>
      <c r="D93" s="27" t="n"/>
      <c r="E93" s="40" t="n"/>
      <c r="F93" s="29" t="n"/>
      <c r="G93" s="29" t="n"/>
      <c r="H93" s="29" t="n"/>
      <c r="I93" s="29" t="n"/>
      <c r="J93" s="29" t="n"/>
      <c r="K93" s="29" t="n"/>
      <c r="L93" s="30">
        <f>IF($A93="","",IF(COUNT($D93:$K93)&lt;8,"",E93*F93+G93))</f>
        <v/>
      </c>
      <c r="M93" s="41">
        <f>IF($A93="","",IF(L93="","",IFERROR(LOOKUP(L93,'Rabattstaffeln'!$A$7:$A$11,'Rabattstaffeln'!$B$7:$B$11),0)))</f>
        <v/>
      </c>
      <c r="N93" s="41">
        <f>IF($A93="","",IF(D93="","",IFERROR(LOOKUP(D93,'Rabattstaffeln'!$D$7:$D$11,'Rabattstaffeln'!$E$7:$E$11),0)))</f>
        <v/>
      </c>
      <c r="O93" s="41">
        <f>IF(OR(M93="",N93=""),"",MIN('Rabattstaffeln'!$B$4,1-(1-M93)*(1-N93)))</f>
        <v/>
      </c>
      <c r="P93" s="30">
        <f>IF(OR(L93="",O93=""),"",L93*(1-O93))</f>
        <v/>
      </c>
      <c r="Q93" s="30">
        <f>IF($A93="","",IF(COUNT($D93:$K93)&lt;8,"",E93*H93+I93+J93+K93))</f>
        <v/>
      </c>
      <c r="R93" s="30">
        <f>IF(OR(P93="",Q93=""),"",P93-Q93)</f>
        <v/>
      </c>
      <c r="S93" s="41">
        <f>IF($A93="","",IF(OR(P93="",P93&lt;=0),"",IFERROR(R93/P93,"")))</f>
        <v/>
      </c>
      <c r="T93" s="30">
        <f>IF(OR(R93="",D93=""),"",R93*D93)</f>
        <v/>
      </c>
      <c r="U93" s="32">
        <f>IF($A93="","",IF(COUNTIF($A$8:$A$107,$A93)&gt;1,"Eingaben prüfen",IF(OR(B93="",C93="",COUNT($D93:$K93)&lt;8),"Unvollständig",IF(OR(P93="",P93&lt;=0),"Eingaben prüfen",IF(S93&lt;'Rabattstaffeln'!$B$2,"Nicht freigeben",IF(S93&lt;'Rabattstaffeln'!$B$2+'Rabattstaffeln'!$B$3,"Prüfen","Freigeben"))))))</f>
        <v/>
      </c>
      <c r="V93" s="32">
        <f>IF($A93="","",IF(COUNTIF($A$8:$A$107,$A93)&gt;1,"Vertrags-ID doppelt",IF(OR(B93="",C93="",COUNT($D93:$K93)&lt;8),"Pflichtfelder ergänzen",IF(1-(1-M93)*(1-N93)&gt;'Rabattstaffeln'!$B$4,"Rabatt auf Obergrenze begrenzt",IF(OR(P93="",P93&lt;=0),"Listenumsatz prüfen",IF(S93&lt;'Rabattstaffeln'!$B$2,"Zielmarge unterschritten",IF(S93&lt;'Rabattstaffeln'!$B$2+'Rabattstaffeln'!$B$3,"Marge liegt im Warnbereich","")))))))</f>
        <v/>
      </c>
    </row>
    <row r="94" ht="21" customHeight="1">
      <c r="A94" s="26" t="n"/>
      <c r="B94" s="26" t="n"/>
      <c r="C94" s="26" t="n"/>
      <c r="D94" s="27" t="n"/>
      <c r="E94" s="40" t="n"/>
      <c r="F94" s="29" t="n"/>
      <c r="G94" s="29" t="n"/>
      <c r="H94" s="29" t="n"/>
      <c r="I94" s="29" t="n"/>
      <c r="J94" s="29" t="n"/>
      <c r="K94" s="29" t="n"/>
      <c r="L94" s="30">
        <f>IF($A94="","",IF(COUNT($D94:$K94)&lt;8,"",E94*F94+G94))</f>
        <v/>
      </c>
      <c r="M94" s="41">
        <f>IF($A94="","",IF(L94="","",IFERROR(LOOKUP(L94,'Rabattstaffeln'!$A$7:$A$11,'Rabattstaffeln'!$B$7:$B$11),0)))</f>
        <v/>
      </c>
      <c r="N94" s="41">
        <f>IF($A94="","",IF(D94="","",IFERROR(LOOKUP(D94,'Rabattstaffeln'!$D$7:$D$11,'Rabattstaffeln'!$E$7:$E$11),0)))</f>
        <v/>
      </c>
      <c r="O94" s="41">
        <f>IF(OR(M94="",N94=""),"",MIN('Rabattstaffeln'!$B$4,1-(1-M94)*(1-N94)))</f>
        <v/>
      </c>
      <c r="P94" s="30">
        <f>IF(OR(L94="",O94=""),"",L94*(1-O94))</f>
        <v/>
      </c>
      <c r="Q94" s="30">
        <f>IF($A94="","",IF(COUNT($D94:$K94)&lt;8,"",E94*H94+I94+J94+K94))</f>
        <v/>
      </c>
      <c r="R94" s="30">
        <f>IF(OR(P94="",Q94=""),"",P94-Q94)</f>
        <v/>
      </c>
      <c r="S94" s="41">
        <f>IF($A94="","",IF(OR(P94="",P94&lt;=0),"",IFERROR(R94/P94,"")))</f>
        <v/>
      </c>
      <c r="T94" s="30">
        <f>IF(OR(R94="",D94=""),"",R94*D94)</f>
        <v/>
      </c>
      <c r="U94" s="32">
        <f>IF($A94="","",IF(COUNTIF($A$8:$A$107,$A94)&gt;1,"Eingaben prüfen",IF(OR(B94="",C94="",COUNT($D94:$K94)&lt;8),"Unvollständig",IF(OR(P94="",P94&lt;=0),"Eingaben prüfen",IF(S94&lt;'Rabattstaffeln'!$B$2,"Nicht freigeben",IF(S94&lt;'Rabattstaffeln'!$B$2+'Rabattstaffeln'!$B$3,"Prüfen","Freigeben"))))))</f>
        <v/>
      </c>
      <c r="V94" s="32">
        <f>IF($A94="","",IF(COUNTIF($A$8:$A$107,$A94)&gt;1,"Vertrags-ID doppelt",IF(OR(B94="",C94="",COUNT($D94:$K94)&lt;8),"Pflichtfelder ergänzen",IF(1-(1-M94)*(1-N94)&gt;'Rabattstaffeln'!$B$4,"Rabatt auf Obergrenze begrenzt",IF(OR(P94="",P94&lt;=0),"Listenumsatz prüfen",IF(S94&lt;'Rabattstaffeln'!$B$2,"Zielmarge unterschritten",IF(S94&lt;'Rabattstaffeln'!$B$2+'Rabattstaffeln'!$B$3,"Marge liegt im Warnbereich","")))))))</f>
        <v/>
      </c>
    </row>
    <row r="95" ht="21" customHeight="1">
      <c r="A95" s="26" t="n"/>
      <c r="B95" s="26" t="n"/>
      <c r="C95" s="26" t="n"/>
      <c r="D95" s="27" t="n"/>
      <c r="E95" s="40" t="n"/>
      <c r="F95" s="29" t="n"/>
      <c r="G95" s="29" t="n"/>
      <c r="H95" s="29" t="n"/>
      <c r="I95" s="29" t="n"/>
      <c r="J95" s="29" t="n"/>
      <c r="K95" s="29" t="n"/>
      <c r="L95" s="30">
        <f>IF($A95="","",IF(COUNT($D95:$K95)&lt;8,"",E95*F95+G95))</f>
        <v/>
      </c>
      <c r="M95" s="41">
        <f>IF($A95="","",IF(L95="","",IFERROR(LOOKUP(L95,'Rabattstaffeln'!$A$7:$A$11,'Rabattstaffeln'!$B$7:$B$11),0)))</f>
        <v/>
      </c>
      <c r="N95" s="41">
        <f>IF($A95="","",IF(D95="","",IFERROR(LOOKUP(D95,'Rabattstaffeln'!$D$7:$D$11,'Rabattstaffeln'!$E$7:$E$11),0)))</f>
        <v/>
      </c>
      <c r="O95" s="41">
        <f>IF(OR(M95="",N95=""),"",MIN('Rabattstaffeln'!$B$4,1-(1-M95)*(1-N95)))</f>
        <v/>
      </c>
      <c r="P95" s="30">
        <f>IF(OR(L95="",O95=""),"",L95*(1-O95))</f>
        <v/>
      </c>
      <c r="Q95" s="30">
        <f>IF($A95="","",IF(COUNT($D95:$K95)&lt;8,"",E95*H95+I95+J95+K95))</f>
        <v/>
      </c>
      <c r="R95" s="30">
        <f>IF(OR(P95="",Q95=""),"",P95-Q95)</f>
        <v/>
      </c>
      <c r="S95" s="41">
        <f>IF($A95="","",IF(OR(P95="",P95&lt;=0),"",IFERROR(R95/P95,"")))</f>
        <v/>
      </c>
      <c r="T95" s="30">
        <f>IF(OR(R95="",D95=""),"",R95*D95)</f>
        <v/>
      </c>
      <c r="U95" s="32">
        <f>IF($A95="","",IF(COUNTIF($A$8:$A$107,$A95)&gt;1,"Eingaben prüfen",IF(OR(B95="",C95="",COUNT($D95:$K95)&lt;8),"Unvollständig",IF(OR(P95="",P95&lt;=0),"Eingaben prüfen",IF(S95&lt;'Rabattstaffeln'!$B$2,"Nicht freigeben",IF(S95&lt;'Rabattstaffeln'!$B$2+'Rabattstaffeln'!$B$3,"Prüfen","Freigeben"))))))</f>
        <v/>
      </c>
      <c r="V95" s="32">
        <f>IF($A95="","",IF(COUNTIF($A$8:$A$107,$A95)&gt;1,"Vertrags-ID doppelt",IF(OR(B95="",C95="",COUNT($D95:$K95)&lt;8),"Pflichtfelder ergänzen",IF(1-(1-M95)*(1-N95)&gt;'Rabattstaffeln'!$B$4,"Rabatt auf Obergrenze begrenzt",IF(OR(P95="",P95&lt;=0),"Listenumsatz prüfen",IF(S95&lt;'Rabattstaffeln'!$B$2,"Zielmarge unterschritten",IF(S95&lt;'Rabattstaffeln'!$B$2+'Rabattstaffeln'!$B$3,"Marge liegt im Warnbereich","")))))))</f>
        <v/>
      </c>
    </row>
    <row r="96" ht="21" customHeight="1">
      <c r="A96" s="26" t="n"/>
      <c r="B96" s="26" t="n"/>
      <c r="C96" s="26" t="n"/>
      <c r="D96" s="27" t="n"/>
      <c r="E96" s="40" t="n"/>
      <c r="F96" s="29" t="n"/>
      <c r="G96" s="29" t="n"/>
      <c r="H96" s="29" t="n"/>
      <c r="I96" s="29" t="n"/>
      <c r="J96" s="29" t="n"/>
      <c r="K96" s="29" t="n"/>
      <c r="L96" s="30">
        <f>IF($A96="","",IF(COUNT($D96:$K96)&lt;8,"",E96*F96+G96))</f>
        <v/>
      </c>
      <c r="M96" s="41">
        <f>IF($A96="","",IF(L96="","",IFERROR(LOOKUP(L96,'Rabattstaffeln'!$A$7:$A$11,'Rabattstaffeln'!$B$7:$B$11),0)))</f>
        <v/>
      </c>
      <c r="N96" s="41">
        <f>IF($A96="","",IF(D96="","",IFERROR(LOOKUP(D96,'Rabattstaffeln'!$D$7:$D$11,'Rabattstaffeln'!$E$7:$E$11),0)))</f>
        <v/>
      </c>
      <c r="O96" s="41">
        <f>IF(OR(M96="",N96=""),"",MIN('Rabattstaffeln'!$B$4,1-(1-M96)*(1-N96)))</f>
        <v/>
      </c>
      <c r="P96" s="30">
        <f>IF(OR(L96="",O96=""),"",L96*(1-O96))</f>
        <v/>
      </c>
      <c r="Q96" s="30">
        <f>IF($A96="","",IF(COUNT($D96:$K96)&lt;8,"",E96*H96+I96+J96+K96))</f>
        <v/>
      </c>
      <c r="R96" s="30">
        <f>IF(OR(P96="",Q96=""),"",P96-Q96)</f>
        <v/>
      </c>
      <c r="S96" s="41">
        <f>IF($A96="","",IF(OR(P96="",P96&lt;=0),"",IFERROR(R96/P96,"")))</f>
        <v/>
      </c>
      <c r="T96" s="30">
        <f>IF(OR(R96="",D96=""),"",R96*D96)</f>
        <v/>
      </c>
      <c r="U96" s="32">
        <f>IF($A96="","",IF(COUNTIF($A$8:$A$107,$A96)&gt;1,"Eingaben prüfen",IF(OR(B96="",C96="",COUNT($D96:$K96)&lt;8),"Unvollständig",IF(OR(P96="",P96&lt;=0),"Eingaben prüfen",IF(S96&lt;'Rabattstaffeln'!$B$2,"Nicht freigeben",IF(S96&lt;'Rabattstaffeln'!$B$2+'Rabattstaffeln'!$B$3,"Prüfen","Freigeben"))))))</f>
        <v/>
      </c>
      <c r="V96" s="32">
        <f>IF($A96="","",IF(COUNTIF($A$8:$A$107,$A96)&gt;1,"Vertrags-ID doppelt",IF(OR(B96="",C96="",COUNT($D96:$K96)&lt;8),"Pflichtfelder ergänzen",IF(1-(1-M96)*(1-N96)&gt;'Rabattstaffeln'!$B$4,"Rabatt auf Obergrenze begrenzt",IF(OR(P96="",P96&lt;=0),"Listenumsatz prüfen",IF(S96&lt;'Rabattstaffeln'!$B$2,"Zielmarge unterschritten",IF(S96&lt;'Rabattstaffeln'!$B$2+'Rabattstaffeln'!$B$3,"Marge liegt im Warnbereich","")))))))</f>
        <v/>
      </c>
    </row>
    <row r="97" ht="21" customHeight="1">
      <c r="A97" s="26" t="n"/>
      <c r="B97" s="26" t="n"/>
      <c r="C97" s="26" t="n"/>
      <c r="D97" s="27" t="n"/>
      <c r="E97" s="40" t="n"/>
      <c r="F97" s="29" t="n"/>
      <c r="G97" s="29" t="n"/>
      <c r="H97" s="29" t="n"/>
      <c r="I97" s="29" t="n"/>
      <c r="J97" s="29" t="n"/>
      <c r="K97" s="29" t="n"/>
      <c r="L97" s="30">
        <f>IF($A97="","",IF(COUNT($D97:$K97)&lt;8,"",E97*F97+G97))</f>
        <v/>
      </c>
      <c r="M97" s="41">
        <f>IF($A97="","",IF(L97="","",IFERROR(LOOKUP(L97,'Rabattstaffeln'!$A$7:$A$11,'Rabattstaffeln'!$B$7:$B$11),0)))</f>
        <v/>
      </c>
      <c r="N97" s="41">
        <f>IF($A97="","",IF(D97="","",IFERROR(LOOKUP(D97,'Rabattstaffeln'!$D$7:$D$11,'Rabattstaffeln'!$E$7:$E$11),0)))</f>
        <v/>
      </c>
      <c r="O97" s="41">
        <f>IF(OR(M97="",N97=""),"",MIN('Rabattstaffeln'!$B$4,1-(1-M97)*(1-N97)))</f>
        <v/>
      </c>
      <c r="P97" s="30">
        <f>IF(OR(L97="",O97=""),"",L97*(1-O97))</f>
        <v/>
      </c>
      <c r="Q97" s="30">
        <f>IF($A97="","",IF(COUNT($D97:$K97)&lt;8,"",E97*H97+I97+J97+K97))</f>
        <v/>
      </c>
      <c r="R97" s="30">
        <f>IF(OR(P97="",Q97=""),"",P97-Q97)</f>
        <v/>
      </c>
      <c r="S97" s="41">
        <f>IF($A97="","",IF(OR(P97="",P97&lt;=0),"",IFERROR(R97/P97,"")))</f>
        <v/>
      </c>
      <c r="T97" s="30">
        <f>IF(OR(R97="",D97=""),"",R97*D97)</f>
        <v/>
      </c>
      <c r="U97" s="32">
        <f>IF($A97="","",IF(COUNTIF($A$8:$A$107,$A97)&gt;1,"Eingaben prüfen",IF(OR(B97="",C97="",COUNT($D97:$K97)&lt;8),"Unvollständig",IF(OR(P97="",P97&lt;=0),"Eingaben prüfen",IF(S97&lt;'Rabattstaffeln'!$B$2,"Nicht freigeben",IF(S97&lt;'Rabattstaffeln'!$B$2+'Rabattstaffeln'!$B$3,"Prüfen","Freigeben"))))))</f>
        <v/>
      </c>
      <c r="V97" s="32">
        <f>IF($A97="","",IF(COUNTIF($A$8:$A$107,$A97)&gt;1,"Vertrags-ID doppelt",IF(OR(B97="",C97="",COUNT($D97:$K97)&lt;8),"Pflichtfelder ergänzen",IF(1-(1-M97)*(1-N97)&gt;'Rabattstaffeln'!$B$4,"Rabatt auf Obergrenze begrenzt",IF(OR(P97="",P97&lt;=0),"Listenumsatz prüfen",IF(S97&lt;'Rabattstaffeln'!$B$2,"Zielmarge unterschritten",IF(S97&lt;'Rabattstaffeln'!$B$2+'Rabattstaffeln'!$B$3,"Marge liegt im Warnbereich","")))))))</f>
        <v/>
      </c>
    </row>
    <row r="98" ht="21" customHeight="1">
      <c r="A98" s="26" t="n"/>
      <c r="B98" s="26" t="n"/>
      <c r="C98" s="26" t="n"/>
      <c r="D98" s="27" t="n"/>
      <c r="E98" s="40" t="n"/>
      <c r="F98" s="29" t="n"/>
      <c r="G98" s="29" t="n"/>
      <c r="H98" s="29" t="n"/>
      <c r="I98" s="29" t="n"/>
      <c r="J98" s="29" t="n"/>
      <c r="K98" s="29" t="n"/>
      <c r="L98" s="30">
        <f>IF($A98="","",IF(COUNT($D98:$K98)&lt;8,"",E98*F98+G98))</f>
        <v/>
      </c>
      <c r="M98" s="41">
        <f>IF($A98="","",IF(L98="","",IFERROR(LOOKUP(L98,'Rabattstaffeln'!$A$7:$A$11,'Rabattstaffeln'!$B$7:$B$11),0)))</f>
        <v/>
      </c>
      <c r="N98" s="41">
        <f>IF($A98="","",IF(D98="","",IFERROR(LOOKUP(D98,'Rabattstaffeln'!$D$7:$D$11,'Rabattstaffeln'!$E$7:$E$11),0)))</f>
        <v/>
      </c>
      <c r="O98" s="41">
        <f>IF(OR(M98="",N98=""),"",MIN('Rabattstaffeln'!$B$4,1-(1-M98)*(1-N98)))</f>
        <v/>
      </c>
      <c r="P98" s="30">
        <f>IF(OR(L98="",O98=""),"",L98*(1-O98))</f>
        <v/>
      </c>
      <c r="Q98" s="30">
        <f>IF($A98="","",IF(COUNT($D98:$K98)&lt;8,"",E98*H98+I98+J98+K98))</f>
        <v/>
      </c>
      <c r="R98" s="30">
        <f>IF(OR(P98="",Q98=""),"",P98-Q98)</f>
        <v/>
      </c>
      <c r="S98" s="41">
        <f>IF($A98="","",IF(OR(P98="",P98&lt;=0),"",IFERROR(R98/P98,"")))</f>
        <v/>
      </c>
      <c r="T98" s="30">
        <f>IF(OR(R98="",D98=""),"",R98*D98)</f>
        <v/>
      </c>
      <c r="U98" s="32">
        <f>IF($A98="","",IF(COUNTIF($A$8:$A$107,$A98)&gt;1,"Eingaben prüfen",IF(OR(B98="",C98="",COUNT($D98:$K98)&lt;8),"Unvollständig",IF(OR(P98="",P98&lt;=0),"Eingaben prüfen",IF(S98&lt;'Rabattstaffeln'!$B$2,"Nicht freigeben",IF(S98&lt;'Rabattstaffeln'!$B$2+'Rabattstaffeln'!$B$3,"Prüfen","Freigeben"))))))</f>
        <v/>
      </c>
      <c r="V98" s="32">
        <f>IF($A98="","",IF(COUNTIF($A$8:$A$107,$A98)&gt;1,"Vertrags-ID doppelt",IF(OR(B98="",C98="",COUNT($D98:$K98)&lt;8),"Pflichtfelder ergänzen",IF(1-(1-M98)*(1-N98)&gt;'Rabattstaffeln'!$B$4,"Rabatt auf Obergrenze begrenzt",IF(OR(P98="",P98&lt;=0),"Listenumsatz prüfen",IF(S98&lt;'Rabattstaffeln'!$B$2,"Zielmarge unterschritten",IF(S98&lt;'Rabattstaffeln'!$B$2+'Rabattstaffeln'!$B$3,"Marge liegt im Warnbereich","")))))))</f>
        <v/>
      </c>
    </row>
    <row r="99" ht="21" customHeight="1">
      <c r="A99" s="26" t="n"/>
      <c r="B99" s="26" t="n"/>
      <c r="C99" s="26" t="n"/>
      <c r="D99" s="27" t="n"/>
      <c r="E99" s="40" t="n"/>
      <c r="F99" s="29" t="n"/>
      <c r="G99" s="29" t="n"/>
      <c r="H99" s="29" t="n"/>
      <c r="I99" s="29" t="n"/>
      <c r="J99" s="29" t="n"/>
      <c r="K99" s="29" t="n"/>
      <c r="L99" s="30">
        <f>IF($A99="","",IF(COUNT($D99:$K99)&lt;8,"",E99*F99+G99))</f>
        <v/>
      </c>
      <c r="M99" s="41">
        <f>IF($A99="","",IF(L99="","",IFERROR(LOOKUP(L99,'Rabattstaffeln'!$A$7:$A$11,'Rabattstaffeln'!$B$7:$B$11),0)))</f>
        <v/>
      </c>
      <c r="N99" s="41">
        <f>IF($A99="","",IF(D99="","",IFERROR(LOOKUP(D99,'Rabattstaffeln'!$D$7:$D$11,'Rabattstaffeln'!$E$7:$E$11),0)))</f>
        <v/>
      </c>
      <c r="O99" s="41">
        <f>IF(OR(M99="",N99=""),"",MIN('Rabattstaffeln'!$B$4,1-(1-M99)*(1-N99)))</f>
        <v/>
      </c>
      <c r="P99" s="30">
        <f>IF(OR(L99="",O99=""),"",L99*(1-O99))</f>
        <v/>
      </c>
      <c r="Q99" s="30">
        <f>IF($A99="","",IF(COUNT($D99:$K99)&lt;8,"",E99*H99+I99+J99+K99))</f>
        <v/>
      </c>
      <c r="R99" s="30">
        <f>IF(OR(P99="",Q99=""),"",P99-Q99)</f>
        <v/>
      </c>
      <c r="S99" s="41">
        <f>IF($A99="","",IF(OR(P99="",P99&lt;=0),"",IFERROR(R99/P99,"")))</f>
        <v/>
      </c>
      <c r="T99" s="30">
        <f>IF(OR(R99="",D99=""),"",R99*D99)</f>
        <v/>
      </c>
      <c r="U99" s="32">
        <f>IF($A99="","",IF(COUNTIF($A$8:$A$107,$A99)&gt;1,"Eingaben prüfen",IF(OR(B99="",C99="",COUNT($D99:$K99)&lt;8),"Unvollständig",IF(OR(P99="",P99&lt;=0),"Eingaben prüfen",IF(S99&lt;'Rabattstaffeln'!$B$2,"Nicht freigeben",IF(S99&lt;'Rabattstaffeln'!$B$2+'Rabattstaffeln'!$B$3,"Prüfen","Freigeben"))))))</f>
        <v/>
      </c>
      <c r="V99" s="32">
        <f>IF($A99="","",IF(COUNTIF($A$8:$A$107,$A99)&gt;1,"Vertrags-ID doppelt",IF(OR(B99="",C99="",COUNT($D99:$K99)&lt;8),"Pflichtfelder ergänzen",IF(1-(1-M99)*(1-N99)&gt;'Rabattstaffeln'!$B$4,"Rabatt auf Obergrenze begrenzt",IF(OR(P99="",P99&lt;=0),"Listenumsatz prüfen",IF(S99&lt;'Rabattstaffeln'!$B$2,"Zielmarge unterschritten",IF(S99&lt;'Rabattstaffeln'!$B$2+'Rabattstaffeln'!$B$3,"Marge liegt im Warnbereich","")))))))</f>
        <v/>
      </c>
    </row>
    <row r="100" ht="21" customHeight="1">
      <c r="A100" s="26" t="n"/>
      <c r="B100" s="26" t="n"/>
      <c r="C100" s="26" t="n"/>
      <c r="D100" s="27" t="n"/>
      <c r="E100" s="40" t="n"/>
      <c r="F100" s="29" t="n"/>
      <c r="G100" s="29" t="n"/>
      <c r="H100" s="29" t="n"/>
      <c r="I100" s="29" t="n"/>
      <c r="J100" s="29" t="n"/>
      <c r="K100" s="29" t="n"/>
      <c r="L100" s="30">
        <f>IF($A100="","",IF(COUNT($D100:$K100)&lt;8,"",E100*F100+G100))</f>
        <v/>
      </c>
      <c r="M100" s="41">
        <f>IF($A100="","",IF(L100="","",IFERROR(LOOKUP(L100,'Rabattstaffeln'!$A$7:$A$11,'Rabattstaffeln'!$B$7:$B$11),0)))</f>
        <v/>
      </c>
      <c r="N100" s="41">
        <f>IF($A100="","",IF(D100="","",IFERROR(LOOKUP(D100,'Rabattstaffeln'!$D$7:$D$11,'Rabattstaffeln'!$E$7:$E$11),0)))</f>
        <v/>
      </c>
      <c r="O100" s="41">
        <f>IF(OR(M100="",N100=""),"",MIN('Rabattstaffeln'!$B$4,1-(1-M100)*(1-N100)))</f>
        <v/>
      </c>
      <c r="P100" s="30">
        <f>IF(OR(L100="",O100=""),"",L100*(1-O100))</f>
        <v/>
      </c>
      <c r="Q100" s="30">
        <f>IF($A100="","",IF(COUNT($D100:$K100)&lt;8,"",E100*H100+I100+J100+K100))</f>
        <v/>
      </c>
      <c r="R100" s="30">
        <f>IF(OR(P100="",Q100=""),"",P100-Q100)</f>
        <v/>
      </c>
      <c r="S100" s="41">
        <f>IF($A100="","",IF(OR(P100="",P100&lt;=0),"",IFERROR(R100/P100,"")))</f>
        <v/>
      </c>
      <c r="T100" s="30">
        <f>IF(OR(R100="",D100=""),"",R100*D100)</f>
        <v/>
      </c>
      <c r="U100" s="32">
        <f>IF($A100="","",IF(COUNTIF($A$8:$A$107,$A100)&gt;1,"Eingaben prüfen",IF(OR(B100="",C100="",COUNT($D100:$K100)&lt;8),"Unvollständig",IF(OR(P100="",P100&lt;=0),"Eingaben prüfen",IF(S100&lt;'Rabattstaffeln'!$B$2,"Nicht freigeben",IF(S100&lt;'Rabattstaffeln'!$B$2+'Rabattstaffeln'!$B$3,"Prüfen","Freigeben"))))))</f>
        <v/>
      </c>
      <c r="V100" s="32">
        <f>IF($A100="","",IF(COUNTIF($A$8:$A$107,$A100)&gt;1,"Vertrags-ID doppelt",IF(OR(B100="",C100="",COUNT($D100:$K100)&lt;8),"Pflichtfelder ergänzen",IF(1-(1-M100)*(1-N100)&gt;'Rabattstaffeln'!$B$4,"Rabatt auf Obergrenze begrenzt",IF(OR(P100="",P100&lt;=0),"Listenumsatz prüfen",IF(S100&lt;'Rabattstaffeln'!$B$2,"Zielmarge unterschritten",IF(S100&lt;'Rabattstaffeln'!$B$2+'Rabattstaffeln'!$B$3,"Marge liegt im Warnbereich","")))))))</f>
        <v/>
      </c>
    </row>
    <row r="101" ht="21" customHeight="1">
      <c r="A101" s="26" t="n"/>
      <c r="B101" s="26" t="n"/>
      <c r="C101" s="26" t="n"/>
      <c r="D101" s="27" t="n"/>
      <c r="E101" s="40" t="n"/>
      <c r="F101" s="29" t="n"/>
      <c r="G101" s="29" t="n"/>
      <c r="H101" s="29" t="n"/>
      <c r="I101" s="29" t="n"/>
      <c r="J101" s="29" t="n"/>
      <c r="K101" s="29" t="n"/>
      <c r="L101" s="30">
        <f>IF($A101="","",IF(COUNT($D101:$K101)&lt;8,"",E101*F101+G101))</f>
        <v/>
      </c>
      <c r="M101" s="41">
        <f>IF($A101="","",IF(L101="","",IFERROR(LOOKUP(L101,'Rabattstaffeln'!$A$7:$A$11,'Rabattstaffeln'!$B$7:$B$11),0)))</f>
        <v/>
      </c>
      <c r="N101" s="41">
        <f>IF($A101="","",IF(D101="","",IFERROR(LOOKUP(D101,'Rabattstaffeln'!$D$7:$D$11,'Rabattstaffeln'!$E$7:$E$11),0)))</f>
        <v/>
      </c>
      <c r="O101" s="41">
        <f>IF(OR(M101="",N101=""),"",MIN('Rabattstaffeln'!$B$4,1-(1-M101)*(1-N101)))</f>
        <v/>
      </c>
      <c r="P101" s="30">
        <f>IF(OR(L101="",O101=""),"",L101*(1-O101))</f>
        <v/>
      </c>
      <c r="Q101" s="30">
        <f>IF($A101="","",IF(COUNT($D101:$K101)&lt;8,"",E101*H101+I101+J101+K101))</f>
        <v/>
      </c>
      <c r="R101" s="30">
        <f>IF(OR(P101="",Q101=""),"",P101-Q101)</f>
        <v/>
      </c>
      <c r="S101" s="41">
        <f>IF($A101="","",IF(OR(P101="",P101&lt;=0),"",IFERROR(R101/P101,"")))</f>
        <v/>
      </c>
      <c r="T101" s="30">
        <f>IF(OR(R101="",D101=""),"",R101*D101)</f>
        <v/>
      </c>
      <c r="U101" s="32">
        <f>IF($A101="","",IF(COUNTIF($A$8:$A$107,$A101)&gt;1,"Eingaben prüfen",IF(OR(B101="",C101="",COUNT($D101:$K101)&lt;8),"Unvollständig",IF(OR(P101="",P101&lt;=0),"Eingaben prüfen",IF(S101&lt;'Rabattstaffeln'!$B$2,"Nicht freigeben",IF(S101&lt;'Rabattstaffeln'!$B$2+'Rabattstaffeln'!$B$3,"Prüfen","Freigeben"))))))</f>
        <v/>
      </c>
      <c r="V101" s="32">
        <f>IF($A101="","",IF(COUNTIF($A$8:$A$107,$A101)&gt;1,"Vertrags-ID doppelt",IF(OR(B101="",C101="",COUNT($D101:$K101)&lt;8),"Pflichtfelder ergänzen",IF(1-(1-M101)*(1-N101)&gt;'Rabattstaffeln'!$B$4,"Rabatt auf Obergrenze begrenzt",IF(OR(P101="",P101&lt;=0),"Listenumsatz prüfen",IF(S101&lt;'Rabattstaffeln'!$B$2,"Zielmarge unterschritten",IF(S101&lt;'Rabattstaffeln'!$B$2+'Rabattstaffeln'!$B$3,"Marge liegt im Warnbereich","")))))))</f>
        <v/>
      </c>
    </row>
    <row r="102" ht="21" customHeight="1">
      <c r="A102" s="26" t="n"/>
      <c r="B102" s="26" t="n"/>
      <c r="C102" s="26" t="n"/>
      <c r="D102" s="27" t="n"/>
      <c r="E102" s="40" t="n"/>
      <c r="F102" s="29" t="n"/>
      <c r="G102" s="29" t="n"/>
      <c r="H102" s="29" t="n"/>
      <c r="I102" s="29" t="n"/>
      <c r="J102" s="29" t="n"/>
      <c r="K102" s="29" t="n"/>
      <c r="L102" s="30">
        <f>IF($A102="","",IF(COUNT($D102:$K102)&lt;8,"",E102*F102+G102))</f>
        <v/>
      </c>
      <c r="M102" s="41">
        <f>IF($A102="","",IF(L102="","",IFERROR(LOOKUP(L102,'Rabattstaffeln'!$A$7:$A$11,'Rabattstaffeln'!$B$7:$B$11),0)))</f>
        <v/>
      </c>
      <c r="N102" s="41">
        <f>IF($A102="","",IF(D102="","",IFERROR(LOOKUP(D102,'Rabattstaffeln'!$D$7:$D$11,'Rabattstaffeln'!$E$7:$E$11),0)))</f>
        <v/>
      </c>
      <c r="O102" s="41">
        <f>IF(OR(M102="",N102=""),"",MIN('Rabattstaffeln'!$B$4,1-(1-M102)*(1-N102)))</f>
        <v/>
      </c>
      <c r="P102" s="30">
        <f>IF(OR(L102="",O102=""),"",L102*(1-O102))</f>
        <v/>
      </c>
      <c r="Q102" s="30">
        <f>IF($A102="","",IF(COUNT($D102:$K102)&lt;8,"",E102*H102+I102+J102+K102))</f>
        <v/>
      </c>
      <c r="R102" s="30">
        <f>IF(OR(P102="",Q102=""),"",P102-Q102)</f>
        <v/>
      </c>
      <c r="S102" s="41">
        <f>IF($A102="","",IF(OR(P102="",P102&lt;=0),"",IFERROR(R102/P102,"")))</f>
        <v/>
      </c>
      <c r="T102" s="30">
        <f>IF(OR(R102="",D102=""),"",R102*D102)</f>
        <v/>
      </c>
      <c r="U102" s="32">
        <f>IF($A102="","",IF(COUNTIF($A$8:$A$107,$A102)&gt;1,"Eingaben prüfen",IF(OR(B102="",C102="",COUNT($D102:$K102)&lt;8),"Unvollständig",IF(OR(P102="",P102&lt;=0),"Eingaben prüfen",IF(S102&lt;'Rabattstaffeln'!$B$2,"Nicht freigeben",IF(S102&lt;'Rabattstaffeln'!$B$2+'Rabattstaffeln'!$B$3,"Prüfen","Freigeben"))))))</f>
        <v/>
      </c>
      <c r="V102" s="32">
        <f>IF($A102="","",IF(COUNTIF($A$8:$A$107,$A102)&gt;1,"Vertrags-ID doppelt",IF(OR(B102="",C102="",COUNT($D102:$K102)&lt;8),"Pflichtfelder ergänzen",IF(1-(1-M102)*(1-N102)&gt;'Rabattstaffeln'!$B$4,"Rabatt auf Obergrenze begrenzt",IF(OR(P102="",P102&lt;=0),"Listenumsatz prüfen",IF(S102&lt;'Rabattstaffeln'!$B$2,"Zielmarge unterschritten",IF(S102&lt;'Rabattstaffeln'!$B$2+'Rabattstaffeln'!$B$3,"Marge liegt im Warnbereich","")))))))</f>
        <v/>
      </c>
    </row>
    <row r="103" ht="21" customHeight="1">
      <c r="A103" s="26" t="n"/>
      <c r="B103" s="26" t="n"/>
      <c r="C103" s="26" t="n"/>
      <c r="D103" s="27" t="n"/>
      <c r="E103" s="40" t="n"/>
      <c r="F103" s="29" t="n"/>
      <c r="G103" s="29" t="n"/>
      <c r="H103" s="29" t="n"/>
      <c r="I103" s="29" t="n"/>
      <c r="J103" s="29" t="n"/>
      <c r="K103" s="29" t="n"/>
      <c r="L103" s="30">
        <f>IF($A103="","",IF(COUNT($D103:$K103)&lt;8,"",E103*F103+G103))</f>
        <v/>
      </c>
      <c r="M103" s="41">
        <f>IF($A103="","",IF(L103="","",IFERROR(LOOKUP(L103,'Rabattstaffeln'!$A$7:$A$11,'Rabattstaffeln'!$B$7:$B$11),0)))</f>
        <v/>
      </c>
      <c r="N103" s="41">
        <f>IF($A103="","",IF(D103="","",IFERROR(LOOKUP(D103,'Rabattstaffeln'!$D$7:$D$11,'Rabattstaffeln'!$E$7:$E$11),0)))</f>
        <v/>
      </c>
      <c r="O103" s="41">
        <f>IF(OR(M103="",N103=""),"",MIN('Rabattstaffeln'!$B$4,1-(1-M103)*(1-N103)))</f>
        <v/>
      </c>
      <c r="P103" s="30">
        <f>IF(OR(L103="",O103=""),"",L103*(1-O103))</f>
        <v/>
      </c>
      <c r="Q103" s="30">
        <f>IF($A103="","",IF(COUNT($D103:$K103)&lt;8,"",E103*H103+I103+J103+K103))</f>
        <v/>
      </c>
      <c r="R103" s="30">
        <f>IF(OR(P103="",Q103=""),"",P103-Q103)</f>
        <v/>
      </c>
      <c r="S103" s="41">
        <f>IF($A103="","",IF(OR(P103="",P103&lt;=0),"",IFERROR(R103/P103,"")))</f>
        <v/>
      </c>
      <c r="T103" s="30">
        <f>IF(OR(R103="",D103=""),"",R103*D103)</f>
        <v/>
      </c>
      <c r="U103" s="32">
        <f>IF($A103="","",IF(COUNTIF($A$8:$A$107,$A103)&gt;1,"Eingaben prüfen",IF(OR(B103="",C103="",COUNT($D103:$K103)&lt;8),"Unvollständig",IF(OR(P103="",P103&lt;=0),"Eingaben prüfen",IF(S103&lt;'Rabattstaffeln'!$B$2,"Nicht freigeben",IF(S103&lt;'Rabattstaffeln'!$B$2+'Rabattstaffeln'!$B$3,"Prüfen","Freigeben"))))))</f>
        <v/>
      </c>
      <c r="V103" s="32">
        <f>IF($A103="","",IF(COUNTIF($A$8:$A$107,$A103)&gt;1,"Vertrags-ID doppelt",IF(OR(B103="",C103="",COUNT($D103:$K103)&lt;8),"Pflichtfelder ergänzen",IF(1-(1-M103)*(1-N103)&gt;'Rabattstaffeln'!$B$4,"Rabatt auf Obergrenze begrenzt",IF(OR(P103="",P103&lt;=0),"Listenumsatz prüfen",IF(S103&lt;'Rabattstaffeln'!$B$2,"Zielmarge unterschritten",IF(S103&lt;'Rabattstaffeln'!$B$2+'Rabattstaffeln'!$B$3,"Marge liegt im Warnbereich","")))))))</f>
        <v/>
      </c>
    </row>
    <row r="104" ht="21" customHeight="1">
      <c r="A104" s="26" t="n"/>
      <c r="B104" s="26" t="n"/>
      <c r="C104" s="26" t="n"/>
      <c r="D104" s="27" t="n"/>
      <c r="E104" s="40" t="n"/>
      <c r="F104" s="29" t="n"/>
      <c r="G104" s="29" t="n"/>
      <c r="H104" s="29" t="n"/>
      <c r="I104" s="29" t="n"/>
      <c r="J104" s="29" t="n"/>
      <c r="K104" s="29" t="n"/>
      <c r="L104" s="30">
        <f>IF($A104="","",IF(COUNT($D104:$K104)&lt;8,"",E104*F104+G104))</f>
        <v/>
      </c>
      <c r="M104" s="41">
        <f>IF($A104="","",IF(L104="","",IFERROR(LOOKUP(L104,'Rabattstaffeln'!$A$7:$A$11,'Rabattstaffeln'!$B$7:$B$11),0)))</f>
        <v/>
      </c>
      <c r="N104" s="41">
        <f>IF($A104="","",IF(D104="","",IFERROR(LOOKUP(D104,'Rabattstaffeln'!$D$7:$D$11,'Rabattstaffeln'!$E$7:$E$11),0)))</f>
        <v/>
      </c>
      <c r="O104" s="41">
        <f>IF(OR(M104="",N104=""),"",MIN('Rabattstaffeln'!$B$4,1-(1-M104)*(1-N104)))</f>
        <v/>
      </c>
      <c r="P104" s="30">
        <f>IF(OR(L104="",O104=""),"",L104*(1-O104))</f>
        <v/>
      </c>
      <c r="Q104" s="30">
        <f>IF($A104="","",IF(COUNT($D104:$K104)&lt;8,"",E104*H104+I104+J104+K104))</f>
        <v/>
      </c>
      <c r="R104" s="30">
        <f>IF(OR(P104="",Q104=""),"",P104-Q104)</f>
        <v/>
      </c>
      <c r="S104" s="41">
        <f>IF($A104="","",IF(OR(P104="",P104&lt;=0),"",IFERROR(R104/P104,"")))</f>
        <v/>
      </c>
      <c r="T104" s="30">
        <f>IF(OR(R104="",D104=""),"",R104*D104)</f>
        <v/>
      </c>
      <c r="U104" s="32">
        <f>IF($A104="","",IF(COUNTIF($A$8:$A$107,$A104)&gt;1,"Eingaben prüfen",IF(OR(B104="",C104="",COUNT($D104:$K104)&lt;8),"Unvollständig",IF(OR(P104="",P104&lt;=0),"Eingaben prüfen",IF(S104&lt;'Rabattstaffeln'!$B$2,"Nicht freigeben",IF(S104&lt;'Rabattstaffeln'!$B$2+'Rabattstaffeln'!$B$3,"Prüfen","Freigeben"))))))</f>
        <v/>
      </c>
      <c r="V104" s="32">
        <f>IF($A104="","",IF(COUNTIF($A$8:$A$107,$A104)&gt;1,"Vertrags-ID doppelt",IF(OR(B104="",C104="",COUNT($D104:$K104)&lt;8),"Pflichtfelder ergänzen",IF(1-(1-M104)*(1-N104)&gt;'Rabattstaffeln'!$B$4,"Rabatt auf Obergrenze begrenzt",IF(OR(P104="",P104&lt;=0),"Listenumsatz prüfen",IF(S104&lt;'Rabattstaffeln'!$B$2,"Zielmarge unterschritten",IF(S104&lt;'Rabattstaffeln'!$B$2+'Rabattstaffeln'!$B$3,"Marge liegt im Warnbereich","")))))))</f>
        <v/>
      </c>
    </row>
    <row r="105" ht="21" customHeight="1">
      <c r="A105" s="26" t="n"/>
      <c r="B105" s="26" t="n"/>
      <c r="C105" s="26" t="n"/>
      <c r="D105" s="27" t="n"/>
      <c r="E105" s="40" t="n"/>
      <c r="F105" s="29" t="n"/>
      <c r="G105" s="29" t="n"/>
      <c r="H105" s="29" t="n"/>
      <c r="I105" s="29" t="n"/>
      <c r="J105" s="29" t="n"/>
      <c r="K105" s="29" t="n"/>
      <c r="L105" s="30">
        <f>IF($A105="","",IF(COUNT($D105:$K105)&lt;8,"",E105*F105+G105))</f>
        <v/>
      </c>
      <c r="M105" s="41">
        <f>IF($A105="","",IF(L105="","",IFERROR(LOOKUP(L105,'Rabattstaffeln'!$A$7:$A$11,'Rabattstaffeln'!$B$7:$B$11),0)))</f>
        <v/>
      </c>
      <c r="N105" s="41">
        <f>IF($A105="","",IF(D105="","",IFERROR(LOOKUP(D105,'Rabattstaffeln'!$D$7:$D$11,'Rabattstaffeln'!$E$7:$E$11),0)))</f>
        <v/>
      </c>
      <c r="O105" s="41">
        <f>IF(OR(M105="",N105=""),"",MIN('Rabattstaffeln'!$B$4,1-(1-M105)*(1-N105)))</f>
        <v/>
      </c>
      <c r="P105" s="30">
        <f>IF(OR(L105="",O105=""),"",L105*(1-O105))</f>
        <v/>
      </c>
      <c r="Q105" s="30">
        <f>IF($A105="","",IF(COUNT($D105:$K105)&lt;8,"",E105*H105+I105+J105+K105))</f>
        <v/>
      </c>
      <c r="R105" s="30">
        <f>IF(OR(P105="",Q105=""),"",P105-Q105)</f>
        <v/>
      </c>
      <c r="S105" s="41">
        <f>IF($A105="","",IF(OR(P105="",P105&lt;=0),"",IFERROR(R105/P105,"")))</f>
        <v/>
      </c>
      <c r="T105" s="30">
        <f>IF(OR(R105="",D105=""),"",R105*D105)</f>
        <v/>
      </c>
      <c r="U105" s="32">
        <f>IF($A105="","",IF(COUNTIF($A$8:$A$107,$A105)&gt;1,"Eingaben prüfen",IF(OR(B105="",C105="",COUNT($D105:$K105)&lt;8),"Unvollständig",IF(OR(P105="",P105&lt;=0),"Eingaben prüfen",IF(S105&lt;'Rabattstaffeln'!$B$2,"Nicht freigeben",IF(S105&lt;'Rabattstaffeln'!$B$2+'Rabattstaffeln'!$B$3,"Prüfen","Freigeben"))))))</f>
        <v/>
      </c>
      <c r="V105" s="32">
        <f>IF($A105="","",IF(COUNTIF($A$8:$A$107,$A105)&gt;1,"Vertrags-ID doppelt",IF(OR(B105="",C105="",COUNT($D105:$K105)&lt;8),"Pflichtfelder ergänzen",IF(1-(1-M105)*(1-N105)&gt;'Rabattstaffeln'!$B$4,"Rabatt auf Obergrenze begrenzt",IF(OR(P105="",P105&lt;=0),"Listenumsatz prüfen",IF(S105&lt;'Rabattstaffeln'!$B$2,"Zielmarge unterschritten",IF(S105&lt;'Rabattstaffeln'!$B$2+'Rabattstaffeln'!$B$3,"Marge liegt im Warnbereich","")))))))</f>
        <v/>
      </c>
    </row>
    <row r="106" ht="21" customHeight="1">
      <c r="A106" s="26" t="n"/>
      <c r="B106" s="26" t="n"/>
      <c r="C106" s="26" t="n"/>
      <c r="D106" s="27" t="n"/>
      <c r="E106" s="40" t="n"/>
      <c r="F106" s="29" t="n"/>
      <c r="G106" s="29" t="n"/>
      <c r="H106" s="29" t="n"/>
      <c r="I106" s="29" t="n"/>
      <c r="J106" s="29" t="n"/>
      <c r="K106" s="29" t="n"/>
      <c r="L106" s="30">
        <f>IF($A106="","",IF(COUNT($D106:$K106)&lt;8,"",E106*F106+G106))</f>
        <v/>
      </c>
      <c r="M106" s="41">
        <f>IF($A106="","",IF(L106="","",IFERROR(LOOKUP(L106,'Rabattstaffeln'!$A$7:$A$11,'Rabattstaffeln'!$B$7:$B$11),0)))</f>
        <v/>
      </c>
      <c r="N106" s="41">
        <f>IF($A106="","",IF(D106="","",IFERROR(LOOKUP(D106,'Rabattstaffeln'!$D$7:$D$11,'Rabattstaffeln'!$E$7:$E$11),0)))</f>
        <v/>
      </c>
      <c r="O106" s="41">
        <f>IF(OR(M106="",N106=""),"",MIN('Rabattstaffeln'!$B$4,1-(1-M106)*(1-N106)))</f>
        <v/>
      </c>
      <c r="P106" s="30">
        <f>IF(OR(L106="",O106=""),"",L106*(1-O106))</f>
        <v/>
      </c>
      <c r="Q106" s="30">
        <f>IF($A106="","",IF(COUNT($D106:$K106)&lt;8,"",E106*H106+I106+J106+K106))</f>
        <v/>
      </c>
      <c r="R106" s="30">
        <f>IF(OR(P106="",Q106=""),"",P106-Q106)</f>
        <v/>
      </c>
      <c r="S106" s="41">
        <f>IF($A106="","",IF(OR(P106="",P106&lt;=0),"",IFERROR(R106/P106,"")))</f>
        <v/>
      </c>
      <c r="T106" s="30">
        <f>IF(OR(R106="",D106=""),"",R106*D106)</f>
        <v/>
      </c>
      <c r="U106" s="32">
        <f>IF($A106="","",IF(COUNTIF($A$8:$A$107,$A106)&gt;1,"Eingaben prüfen",IF(OR(B106="",C106="",COUNT($D106:$K106)&lt;8),"Unvollständig",IF(OR(P106="",P106&lt;=0),"Eingaben prüfen",IF(S106&lt;'Rabattstaffeln'!$B$2,"Nicht freigeben",IF(S106&lt;'Rabattstaffeln'!$B$2+'Rabattstaffeln'!$B$3,"Prüfen","Freigeben"))))))</f>
        <v/>
      </c>
      <c r="V106" s="32">
        <f>IF($A106="","",IF(COUNTIF($A$8:$A$107,$A106)&gt;1,"Vertrags-ID doppelt",IF(OR(B106="",C106="",COUNT($D106:$K106)&lt;8),"Pflichtfelder ergänzen",IF(1-(1-M106)*(1-N106)&gt;'Rabattstaffeln'!$B$4,"Rabatt auf Obergrenze begrenzt",IF(OR(P106="",P106&lt;=0),"Listenumsatz prüfen",IF(S106&lt;'Rabattstaffeln'!$B$2,"Zielmarge unterschritten",IF(S106&lt;'Rabattstaffeln'!$B$2+'Rabattstaffeln'!$B$3,"Marge liegt im Warnbereich","")))))))</f>
        <v/>
      </c>
    </row>
    <row r="107" ht="21" customHeight="1">
      <c r="A107" s="26" t="n"/>
      <c r="B107" s="26" t="n"/>
      <c r="C107" s="26" t="n"/>
      <c r="D107" s="27" t="n"/>
      <c r="E107" s="40" t="n"/>
      <c r="F107" s="29" t="n"/>
      <c r="G107" s="29" t="n"/>
      <c r="H107" s="29" t="n"/>
      <c r="I107" s="29" t="n"/>
      <c r="J107" s="29" t="n"/>
      <c r="K107" s="29" t="n"/>
      <c r="L107" s="30">
        <f>IF($A107="","",IF(COUNT($D107:$K107)&lt;8,"",E107*F107+G107))</f>
        <v/>
      </c>
      <c r="M107" s="41">
        <f>IF($A107="","",IF(L107="","",IFERROR(LOOKUP(L107,'Rabattstaffeln'!$A$7:$A$11,'Rabattstaffeln'!$B$7:$B$11),0)))</f>
        <v/>
      </c>
      <c r="N107" s="41">
        <f>IF($A107="","",IF(D107="","",IFERROR(LOOKUP(D107,'Rabattstaffeln'!$D$7:$D$11,'Rabattstaffeln'!$E$7:$E$11),0)))</f>
        <v/>
      </c>
      <c r="O107" s="41">
        <f>IF(OR(M107="",N107=""),"",MIN('Rabattstaffeln'!$B$4,1-(1-M107)*(1-N107)))</f>
        <v/>
      </c>
      <c r="P107" s="30">
        <f>IF(OR(L107="",O107=""),"",L107*(1-O107))</f>
        <v/>
      </c>
      <c r="Q107" s="30">
        <f>IF($A107="","",IF(COUNT($D107:$K107)&lt;8,"",E107*H107+I107+J107+K107))</f>
        <v/>
      </c>
      <c r="R107" s="30">
        <f>IF(OR(P107="",Q107=""),"",P107-Q107)</f>
        <v/>
      </c>
      <c r="S107" s="41">
        <f>IF($A107="","",IF(OR(P107="",P107&lt;=0),"",IFERROR(R107/P107,"")))</f>
        <v/>
      </c>
      <c r="T107" s="30">
        <f>IF(OR(R107="",D107=""),"",R107*D107)</f>
        <v/>
      </c>
      <c r="U107" s="32">
        <f>IF($A107="","",IF(COUNTIF($A$8:$A$107,$A107)&gt;1,"Eingaben prüfen",IF(OR(B107="",C107="",COUNT($D107:$K107)&lt;8),"Unvollständig",IF(OR(P107="",P107&lt;=0),"Eingaben prüfen",IF(S107&lt;'Rabattstaffeln'!$B$2,"Nicht freigeben",IF(S107&lt;'Rabattstaffeln'!$B$2+'Rabattstaffeln'!$B$3,"Prüfen","Freigeben"))))))</f>
        <v/>
      </c>
      <c r="V107" s="32">
        <f>IF($A107="","",IF(COUNTIF($A$8:$A$107,$A107)&gt;1,"Vertrags-ID doppelt",IF(OR(B107="",C107="",COUNT($D107:$K107)&lt;8),"Pflichtfelder ergänzen",IF(1-(1-M107)*(1-N107)&gt;'Rabattstaffeln'!$B$4,"Rabatt auf Obergrenze begrenzt",IF(OR(P107="",P107&lt;=0),"Listenumsatz prüfen",IF(S107&lt;'Rabattstaffeln'!$B$2,"Zielmarge unterschritten",IF(S107&lt;'Rabattstaffeln'!$B$2+'Rabattstaffeln'!$B$3,"Marge liegt im Warnbereich","")))))))</f>
        <v/>
      </c>
    </row>
  </sheetData>
  <autoFilter ref="A7:V107"/>
  <mergeCells count="1">
    <mergeCell ref="A1:V1"/>
  </mergeCells>
  <conditionalFormatting sqref="U8:U107">
    <cfRule type="expression" priority="1" dxfId="0" stopIfTrue="1">
      <formula>=$U8="Freigeben"</formula>
    </cfRule>
    <cfRule type="expression" priority="2" dxfId="1" stopIfTrue="1">
      <formula>=$U8="Prüfen"</formula>
    </cfRule>
    <cfRule type="expression" priority="3" dxfId="2" stopIfTrue="1">
      <formula>=$U8="Nicht freigeben"</formula>
    </cfRule>
    <cfRule type="expression" priority="4" dxfId="3" stopIfTrue="1">
      <formula>=OR($U8="Unvollständig",$U8="Eingaben prüfen")</formula>
    </cfRule>
  </conditionalFormatting>
  <conditionalFormatting sqref="S8:S107">
    <cfRule type="expression" priority="5" dxfId="2" stopIfTrue="1">
      <formula>=AND($S8&lt;&gt;"",$S8&lt;'Rabattstaffeln'!$B$2)</formula>
    </cfRule>
    <cfRule type="expression" priority="6" dxfId="1" stopIfTrue="1">
      <formula>=AND($S8&lt;&gt;"",$S8&gt;='Rabattstaffeln'!$B$2,$S8&lt;'Rabattstaffeln'!$B$2+'Rabattstaffeln'!$B$3)</formula>
    </cfRule>
    <cfRule type="expression" priority="7" dxfId="0" stopIfTrue="1">
      <formula>=AND($S8&lt;&gt;"",$S8&gt;='Rabattstaffeln'!$B$2+'Rabattstaffeln'!$B$3)</formula>
    </cfRule>
  </conditionalFormatting>
  <conditionalFormatting sqref="O8:O107">
    <cfRule type="expression" priority="8" dxfId="3" stopIfTrue="1">
      <formula>=AND($O8&lt;&gt;"",1-(1-$M8)*(1-$N8)&gt;'Rabattstaffeln'!$B$4)</formula>
    </cfRule>
  </conditionalFormatting>
  <conditionalFormatting sqref="A8:A107">
    <cfRule type="expression" priority="9" dxfId="2" stopIfTrue="1">
      <formula>=AND($A8&lt;&gt;"",COUNTIF($A$8:$A$107,$A8)&gt;1)</formula>
    </cfRule>
    <cfRule type="expression" priority="10" dxfId="2" stopIfTrue="1">
      <formula>=AND($A8&lt;&gt;"",LEN($A8)&gt;20)</formula>
    </cfRule>
  </conditionalFormatting>
  <conditionalFormatting sqref="B8:K107">
    <cfRule type="expression" priority="11" dxfId="2" stopIfTrue="1">
      <formula>=AND($A8&lt;&gt;"",B8="")</formula>
    </cfRule>
  </conditionalFormatting>
  <conditionalFormatting sqref="C8:C107">
    <cfRule type="expression" priority="12" dxfId="2" stopIfTrue="1">
      <formula>=AND($A8&lt;&gt;"",$C8&lt;&gt;"",COUNTIF('Rabattstaffeln'!$H$7:$H$10,$C8)=0)</formula>
    </cfRule>
  </conditionalFormatting>
  <conditionalFormatting sqref="D8:D107">
    <cfRule type="expression" priority="13" dxfId="2" stopIfTrue="1">
      <formula>=AND($A8&lt;&gt;"",$D8&lt;&gt;"",OR(NOT(ISNUMBER($D8)),$D8&lt;&gt;INT($D8),$D8&lt;1,$D8&gt;120))</formula>
    </cfRule>
  </conditionalFormatting>
  <conditionalFormatting sqref="E8:E107">
    <cfRule type="expression" priority="14" dxfId="2" stopIfTrue="1">
      <formula>=AND($A8&lt;&gt;"",$E8&lt;&gt;"",OR(NOT(ISNUMBER($E8)),$E8&lt;=0,$E8&gt;10000))</formula>
    </cfRule>
  </conditionalFormatting>
  <conditionalFormatting sqref="F8:F107">
    <cfRule type="expression" priority="15" dxfId="2" stopIfTrue="1">
      <formula>=AND($A8&lt;&gt;"",$F8&lt;&gt;"",OR(NOT(ISNUMBER($F8)),$F8&lt;=0,$F8&gt;500))</formula>
    </cfRule>
  </conditionalFormatting>
  <conditionalFormatting sqref="G8:G107">
    <cfRule type="expression" priority="16" dxfId="2" stopIfTrue="1">
      <formula>=AND($A8&lt;&gt;"",$G8&lt;&gt;"",OR(NOT(ISNUMBER($G8)),$G8&lt;0,$G8&gt;1000000))</formula>
    </cfRule>
  </conditionalFormatting>
  <conditionalFormatting sqref="H8:H107">
    <cfRule type="expression" priority="17" dxfId="2" stopIfTrue="1">
      <formula>=AND($A8&lt;&gt;"",$H8&lt;&gt;"",OR(NOT(ISNUMBER($H8)),$H8&lt;=0,$H8&gt;500))</formula>
    </cfRule>
  </conditionalFormatting>
  <conditionalFormatting sqref="I8:K107">
    <cfRule type="expression" priority="18" dxfId="2" stopIfTrue="1">
      <formula>=AND($A8&lt;&gt;"",I8&lt;&gt;"",OR(NOT(ISNUMBER(I8)),I8&lt;0,I8&gt;1000000))</formula>
    </cfRule>
  </conditionalFormatting>
  <dataValidations count="8">
    <dataValidation sqref="A8:A107" showDropDown="0" showInputMessage="1" showErrorMessage="1" allowBlank="0" errorTitle="Ungültige Vertrags-ID" error="Bitte höchstens 20 Zeichen verwenden und eine eindeutige Vertrags-ID eingeben." promptTitle="Vertrags-ID" prompt="Eindeutige interne Musterkennung mit höchstens 20 Zeichen." type="custom" errorStyle="stop">
      <formula1>=OR(A8="",AND(LEN(A8)&lt;=20,COUNTIF($A$8:$A$107,A8)=1))</formula1>
    </dataValidation>
    <dataValidation sqref="C8:C107" showDropDown="0" showInputMessage="1" showErrorMessage="1" allowBlank="0" errorTitle="Ungültige Leistungsart" error="Bitte eine Leistungsart aus der hinterlegten Liste auswählen." promptTitle="Leistungsart" prompt="Auswahl aus den Leistungsarten im Blatt Rabattstaffeln." type="list" errorStyle="stop">
      <formula1>=INDIRECT("'Rabattstaffeln'!$H$7:$H$10")</formula1>
    </dataValidation>
    <dataValidation sqref="D8:D107" showDropDown="0" showInputMessage="1" showErrorMessage="1" allowBlank="0" errorTitle="Ungültige Laufzeit" error="Bitte eine ganze Laufzeit zwischen 1 und 120 Monaten eingeben." promptTitle="Laufzeit" prompt="Ganze Zahl von 1 bis 120 Monaten." type="whole" errorStyle="stop" operator="between">
      <formula1>1</formula1>
      <formula2>120</formula2>
    </dataValidation>
    <dataValidation sqref="E8:E107" showDropDown="0" showInputMessage="1" showErrorMessage="1" allowBlank="0" errorTitle="Ungültige Stunden" error="Bitte einen Wert größer als 0 und höchstens 10.000,00 Stunden eingeben." promptTitle="Monatliche Stunden" prompt="Zulässig sind Werte größer als 0 bis 10.000,00." type="custom" errorStyle="stop">
      <formula1>=OR(E8="",AND(ISNUMBER(E8),E8&gt;0,E8&lt;=10000))</formula1>
    </dataValidation>
    <dataValidation sqref="F8:F107" showDropDown="0" showInputMessage="1" showErrorMessage="1" allowBlank="0" errorTitle="Ungültiger Listenpreis" error="Bitte einen Listenpreis größer als 0,00 € und höchstens 500,00 € eingeben." promptTitle="Listenpreis je Stunde" prompt="Nettopreis vor Rabatt." type="custom" errorStyle="stop">
      <formula1>=OR(F8="",AND(ISNUMBER(F8),F8&gt;0,F8&lt;=500))</formula1>
    </dataValidation>
    <dataValidation sqref="G8:G107" showDropDown="0" showInputMessage="1" showErrorMessage="1" allowBlank="0" errorTitle="Ungültige Zusatzleistung" error="Bitte einen Betrag von 0,00 € bis 1.000.000,00 € eingeben." promptTitle="Zusatzleistungen" prompt="Wenn keine Zusatzleistung anfällt, ausdrücklich 0,00 € eintragen." type="decimal" errorStyle="stop" operator="between">
      <formula1>0</formula1>
      <formula2>1000000</formula2>
    </dataValidation>
    <dataValidation sqref="H8:H107" showDropDown="0" showInputMessage="1" showErrorMessage="1" allowBlank="0" errorTitle="Ungültige Lohnkosten" error="Bitte Lohnkosten größer als 0,00 € und höchstens 500,00 € eingeben." promptTitle="Lohnkosten je Stunde" prompt="Direkte Lohnkosten je Reinigungsstunde." type="custom" errorStyle="stop">
      <formula1>=OR(H8="",AND(ISNUMBER(H8),H8&gt;0,H8&lt;=500))</formula1>
    </dataValidation>
    <dataValidation sqref="I8:K107" showDropDown="0" showInputMessage="1" showErrorMessage="1" allowBlank="0" errorTitle="Ungültige direkte Kosten" error="Bitte einen Betrag von 0,00 € bis 1.000.000,00 € eingeben." promptTitle="Direkte Kosten" prompt="Nicht anfallende Kosten ausdrücklich mit 0,00 € erfassen." type="decimal" errorStyle="stop" operator="between">
      <formula1>0</formula1>
      <formula2>1000000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B8E75"/>
    <outlinePr summaryBelow="1" summaryRight="1"/>
    <pageSetUpPr fitToPage="1"/>
  </sheetPr>
  <dimension ref="A1:H16"/>
  <sheetViews>
    <sheetView showGridLines="0" zoomScale="9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39" customWidth="1" min="3" max="3"/>
    <col width="27" customWidth="1" min="4" max="4"/>
    <col width="18" customWidth="1" min="5" max="5"/>
    <col width="4" customWidth="1" min="6" max="6"/>
    <col width="4" customWidth="1" min="7" max="7"/>
    <col width="28" customWidth="1" min="8" max="8"/>
  </cols>
  <sheetData>
    <row r="1" ht="28" customHeight="1">
      <c r="A1" s="1" t="inlineStr">
        <is>
          <t>Rabattstaffeln und Steuerungsparameter</t>
        </is>
      </c>
      <c r="B1" s="36" t="n"/>
      <c r="C1" s="36" t="n"/>
      <c r="D1" s="36" t="n"/>
      <c r="E1" s="36" t="n"/>
      <c r="F1" s="36" t="n"/>
      <c r="G1" s="36" t="n"/>
      <c r="H1" s="37" t="n"/>
    </row>
    <row r="2">
      <c r="A2" s="9" t="inlineStr">
        <is>
          <t>Zielmarge</t>
        </is>
      </c>
      <c r="B2" s="42" t="n">
        <v>0.2</v>
      </c>
      <c r="C2" s="17" t="inlineStr">
        <is>
          <t>Zulässig: 0,00 % bis 80,00 %</t>
        </is>
      </c>
    </row>
    <row r="3">
      <c r="A3" s="5" t="inlineStr">
        <is>
          <t>Warnbereich über Zielmarge</t>
        </is>
      </c>
      <c r="B3" s="42" t="n">
        <v>0.02</v>
      </c>
      <c r="C3" s="17" t="inlineStr">
        <is>
          <t>Zulässig: 0,00 bis 20,00 Prozentpunkte</t>
        </is>
      </c>
    </row>
    <row r="4">
      <c r="A4" s="9" t="inlineStr">
        <is>
          <t>Maximaler Gesamtrabatt</t>
        </is>
      </c>
      <c r="B4" s="42" t="n">
        <v>0.1</v>
      </c>
      <c r="C4" s="17" t="inlineStr">
        <is>
          <t>Zulässig: 0,00 % bis 50,00 %</t>
        </is>
      </c>
    </row>
    <row r="5" ht="25" customHeight="1">
      <c r="A5" s="17" t="inlineStr">
        <is>
          <t>Schwellenwerte müssen streng aufsteigend sortiert sein. Es gilt jeweils der Rabatt zur größten Schwelle, die der Vertragswert nicht unterschreitet.</t>
        </is>
      </c>
    </row>
    <row r="6" ht="36" customHeight="1">
      <c r="A6" s="25" t="inlineStr">
        <is>
          <t>Umsatzuntergrenze pro Monat</t>
        </is>
      </c>
      <c r="B6" s="25" t="inlineStr">
        <is>
          <t>Staffelrabatt</t>
        </is>
      </c>
      <c r="D6" s="25" t="inlineStr">
        <is>
          <t>Mindestlaufzeit in Monaten</t>
        </is>
      </c>
      <c r="E6" s="25" t="inlineStr">
        <is>
          <t>Laufzeitrabatt</t>
        </is>
      </c>
      <c r="H6" s="25" t="inlineStr">
        <is>
          <t>Zulässige Leistungsarten</t>
        </is>
      </c>
    </row>
    <row r="7">
      <c r="A7" s="30" t="n">
        <v>0</v>
      </c>
      <c r="B7" s="43" t="n">
        <v>0</v>
      </c>
      <c r="D7" s="35" t="n">
        <v>1</v>
      </c>
      <c r="E7" s="43" t="n">
        <v>0</v>
      </c>
      <c r="H7" s="26" t="inlineStr">
        <is>
          <t>Unterhaltsreinigung</t>
        </is>
      </c>
    </row>
    <row r="8">
      <c r="A8" s="29" t="n">
        <v>5000</v>
      </c>
      <c r="B8" s="43" t="n">
        <v>0.02</v>
      </c>
      <c r="D8" s="27" t="n">
        <v>12</v>
      </c>
      <c r="E8" s="43" t="n">
        <v>0.01</v>
      </c>
      <c r="H8" s="26" t="inlineStr">
        <is>
          <t>Glasreinigung</t>
        </is>
      </c>
    </row>
    <row r="9">
      <c r="A9" s="29" t="n">
        <v>10000</v>
      </c>
      <c r="B9" s="43" t="n">
        <v>0.04</v>
      </c>
      <c r="D9" s="27" t="n">
        <v>24</v>
      </c>
      <c r="E9" s="43" t="n">
        <v>0.02</v>
      </c>
      <c r="H9" s="26" t="inlineStr">
        <is>
          <t>Grundreinigung</t>
        </is>
      </c>
    </row>
    <row r="10">
      <c r="A10" s="29" t="n">
        <v>20000</v>
      </c>
      <c r="B10" s="43" t="n">
        <v>0.06</v>
      </c>
      <c r="D10" s="27" t="n">
        <v>36</v>
      </c>
      <c r="E10" s="43" t="n">
        <v>0.03</v>
      </c>
      <c r="H10" s="26" t="inlineStr">
        <is>
          <t>Sonderreinigung</t>
        </is>
      </c>
    </row>
    <row r="11">
      <c r="A11" s="29" t="n">
        <v>35000</v>
      </c>
      <c r="B11" s="43" t="n">
        <v>0.08</v>
      </c>
      <c r="D11" s="27" t="n">
        <v>60</v>
      </c>
      <c r="E11" s="43" t="n">
        <v>0.04</v>
      </c>
    </row>
    <row r="12"/>
    <row r="13" ht="28" customHeight="1">
      <c r="A13" s="17" t="inlineStr">
        <is>
          <t>Die Umsatzstaffel bezieht sich auf den monatlichen Listenumsatz, nicht auf den Gesamtwert über die Vertragslaufzeit.</t>
        </is>
      </c>
    </row>
    <row r="14" ht="28" customHeight="1">
      <c r="A14" s="17" t="inlineStr">
        <is>
          <t>Bei Laufzeiten oberhalb der höchsten Schwelle gilt weiterhin der Rabatt der höchsten hinterlegten Laufzeitstufe.</t>
        </is>
      </c>
    </row>
    <row r="15" ht="28" customHeight="1">
      <c r="A15" s="17" t="inlineStr">
        <is>
          <t>Umsatz- und Laufzeitrabatt werden multiplikativ kombiniert. Der maximale Gesamtrabatt begrenzt die kombinierte Wirkung.</t>
        </is>
      </c>
    </row>
    <row r="16" ht="28" customHeight="1">
      <c r="A16" s="17" t="inlineStr">
        <is>
          <t>Die Parameter sind interne Kalkulationsannahmen und stellen keine tarifliche, steuerliche, vertragliche oder rechtliche Bewertung dar.</t>
        </is>
      </c>
    </row>
  </sheetData>
  <mergeCells count="1">
    <mergeCell ref="A1:H1"/>
  </mergeCells>
  <conditionalFormatting sqref="A7">
    <cfRule type="expression" priority="1" dxfId="2" stopIfTrue="1">
      <formula>=A7&lt;&gt;0</formula>
    </cfRule>
  </conditionalFormatting>
  <conditionalFormatting sqref="D7">
    <cfRule type="expression" priority="2" dxfId="2" stopIfTrue="1">
      <formula>=D7&lt;&gt;1</formula>
    </cfRule>
  </conditionalFormatting>
  <conditionalFormatting sqref="A8:A11">
    <cfRule type="expression" priority="3" dxfId="2" stopIfTrue="1">
      <formula>=OR(NOT(ISNUMBER(A8)),A8&lt;0,A8&lt;=A7)</formula>
    </cfRule>
  </conditionalFormatting>
  <conditionalFormatting sqref="D8:D11">
    <cfRule type="expression" priority="4" dxfId="2" stopIfTrue="1">
      <formula>=OR(NOT(ISNUMBER(D8)),D8&lt;&gt;INT(D8),D8&lt;=D7)</formula>
    </cfRule>
  </conditionalFormatting>
  <conditionalFormatting sqref="B2">
    <cfRule type="expression" priority="5" dxfId="2" stopIfTrue="1">
      <formula>=OR(NOT(ISNUMBER(B2)),B2&lt;0,B2&gt;0.8)</formula>
    </cfRule>
  </conditionalFormatting>
  <conditionalFormatting sqref="B3">
    <cfRule type="expression" priority="6" dxfId="2" stopIfTrue="1">
      <formula>=OR(NOT(ISNUMBER(B3)),B3&lt;0,B3&gt;0.2)</formula>
    </cfRule>
  </conditionalFormatting>
  <conditionalFormatting sqref="B4">
    <cfRule type="expression" priority="7" dxfId="2" stopIfTrue="1">
      <formula>=OR(NOT(ISNUMBER(B4)),B4&lt;0,B4&gt;0.5)</formula>
    </cfRule>
  </conditionalFormatting>
  <conditionalFormatting sqref="B7:B11">
    <cfRule type="expression" priority="8" dxfId="2" stopIfTrue="1">
      <formula>=OR(NOT(ISNUMBER(B7)),B7&lt;0,B7&gt;0.5)</formula>
    </cfRule>
  </conditionalFormatting>
  <conditionalFormatting sqref="E7:E11">
    <cfRule type="expression" priority="9" dxfId="2" stopIfTrue="1">
      <formula>=OR(NOT(ISNUMBER(E7)),E7&lt;0,E7&gt;0.5)</formula>
    </cfRule>
  </conditionalFormatting>
  <dataValidations count="8">
    <dataValidation sqref="B2" showDropDown="0" showInputMessage="0" showErrorMessage="1" allowBlank="0" errorTitle="Ungültige Zielmarge" error="Bitte eine Zielmarge zwischen 0,00 % und 80,00 % eingeben." type="decimal" errorStyle="stop" operator="between">
      <formula1>0</formula1>
      <formula2>0.8</formula2>
    </dataValidation>
    <dataValidation sqref="B3" showDropDown="0" showInputMessage="0" showErrorMessage="1" allowBlank="0" errorTitle="Ungültiger Warnbereich" error="Bitte einen Warnbereich zwischen 0,00 und 20,00 Prozentpunkten eingeben." type="decimal" errorStyle="stop" operator="between">
      <formula1>0</formula1>
      <formula2>0.2</formula2>
    </dataValidation>
    <dataValidation sqref="B4" showDropDown="0" showInputMessage="0" showErrorMessage="1" allowBlank="0" errorTitle="Ungültiger Maximalrabatt" error="Bitte einen maximalen Gesamtrabatt zwischen 0,00 % und 50,00 % eingeben." type="decimal" errorStyle="stop" operator="between">
      <formula1>0</formula1>
      <formula2>0.5</formula2>
    </dataValidation>
    <dataValidation sqref="B7:B11 E7:E11" showDropDown="0" showInputMessage="0" showErrorMessage="1" allowBlank="0" errorTitle="Ungültiger Rabatt" error="Bitte einen Rabatt zwischen 0,00 % und 50,00 % eingeben." type="decimal" errorStyle="stop" operator="between">
      <formula1>0</formula1>
      <formula2>0.5</formula2>
    </dataValidation>
    <dataValidation sqref="A8:A11" showDropDown="0" showInputMessage="0" showErrorMessage="1" allowBlank="0" errorTitle="Ungültige Umsatzschwelle" error="Bitte einen nichtnegativen Wert eingeben, der größer als die vorherige Schwelle ist." type="custom" errorStyle="stop">
      <formula1>=AND(ISNUMBER(A8),A8&gt;=0,A8&gt;A7)</formula1>
    </dataValidation>
    <dataValidation sqref="D8:D11" showDropDown="0" showInputMessage="0" showErrorMessage="1" allowBlank="0" errorTitle="Ungültige Laufzeitschwelle" error="Bitte eine ganze Monatszahl eingeben, die größer als die vorherige Schwelle ist." type="custom" errorStyle="stop">
      <formula1>=AND(ISNUMBER(D8),D8=INT(D8),D8&gt;D7)</formula1>
    </dataValidation>
    <dataValidation sqref="A7" showDropDown="0" showInputMessage="0" showErrorMessage="1" allowBlank="0" errorTitle="Fester Ausgangswert" error="Die erste Umsatzschwelle muss 0,00 € betragen." type="custom" errorStyle="stop">
      <formula1>=A7=0</formula1>
    </dataValidation>
    <dataValidation sqref="D7" showDropDown="0" showInputMessage="0" showErrorMessage="1" allowBlank="0" errorTitle="Fester Ausgangswert" error="Die erste Laufzeitschwelle muss 1 Monat betragen." type="custom" errorStyle="stop">
      <formula1>=D7=1</formula1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Interne Angebotskalkulation</dc:creator>
  <dc:title xmlns:dc="http://purl.org/dc/elements/1.1/">Rabattkalkulation Reinigungsverträge</dc:title>
  <dc:description xmlns:dc="http://purl.org/dc/elements/1.1/">Fiktive Beispieldaten für die interne Kalkulation von Reinigungsverträgen</dc:description>
  <dc:subject xmlns:dc="http://purl.org/dc/elements/1.1/">Umsatz- und laufzeitabhängige Rabattkalkulation</dc:subject>
  <dcterms:created xmlns:dcterms="http://purl.org/dc/terms/" xmlns:xsi="http://www.w3.org/2001/XMLSchema-instance" xsi:type="dcterms:W3CDTF">2026-09-10T01:39:32Z</dcterms:created>
  <dcterms:modified xmlns:dcterms="http://purl.org/dc/terms/" xmlns:xsi="http://www.w3.org/2001/XMLSchema-instance" xsi:type="dcterms:W3CDTF">2026-09-10T01:39:33+00:00Z</dcterms:modified>
</cp:coreProperties>
</file>