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Schlüsselvorgäng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'Schlüsselvorgänge'!$A$2:$L$102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color rgb="001F2D27"/>
      <sz val="10"/>
    </font>
    <font>
      <name val="Aptos"/>
      <b val="1"/>
      <color rgb="001F2D27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F2" authorId="0" shapeId="0">
      <text>
        <t>Optionales Soll-Datum für die Rückgabe. Offene Vorgänge ohne Fälligkeitsdatum werden in der Übersicht separat gezählt.</t>
      </text>
    </comment>
    <comment ref="J2" authorId="0" shapeId="0">
      <text>
        <t>Der Status wird manuell aus der stabilen Liste gewählt und mit den Datumsangaben abgeglichen.</t>
      </text>
    </comment>
    <comment ref="L2" authorId="0" shapeId="0">
      <text>
        <t>Formelbasierter Hinweis für eine manuelle Prüfung; keine externe Meldung oder Automatik.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" customWidth="1" min="3" max="3"/>
    <col width="3" customWidth="1" min="4" max="4"/>
  </cols>
  <sheetData>
    <row r="1" ht="28" customHeight="1">
      <c r="A1" s="1" t="inlineStr">
        <is>
          <t>Übersicht Schlüsselübergaben</t>
        </is>
      </c>
      <c r="B1" s="21" t="n"/>
      <c r="C1" s="21" t="n"/>
      <c r="D1" s="22" t="n"/>
    </row>
    <row r="2"/>
    <row r="3">
      <c r="A3" s="3" t="inlineStr">
        <is>
          <t>Kennzahl</t>
        </is>
      </c>
      <c r="B3" s="3" t="inlineStr">
        <is>
          <t>Wert</t>
        </is>
      </c>
    </row>
    <row r="4">
      <c r="A4" s="4" t="inlineStr">
        <is>
          <t>Erfasste Übergaben</t>
        </is>
      </c>
      <c r="B4" s="5">
        <f>COUNTIF('Schlüsselvorgänge'!$A$3:$A$102,"&lt;&gt;")</f>
        <v/>
      </c>
    </row>
    <row r="5">
      <c r="A5" s="6" t="inlineStr">
        <is>
          <t>Aktuell ausgegebene Vorgänge</t>
        </is>
      </c>
      <c r="B5" s="7">
        <f>COUNTIFS('Schlüsselvorgänge'!$A$3:$A$102,"&lt;&gt;",'Schlüsselvorgänge'!$J$3:$J$102,"Ausgegeben",'Schlüsselvorgänge'!$G$3:$G$102,"")</f>
        <v/>
      </c>
    </row>
    <row r="6">
      <c r="A6" s="4" t="inlineStr">
        <is>
          <t>Überfällige Rückgaben</t>
        </is>
      </c>
      <c r="B6" s="5">
        <f>COUNTIFS('Schlüsselvorgänge'!$A$3:$A$102,"&lt;&gt;",'Schlüsselvorgänge'!$J$3:$J$102,"Ausgegeben",'Schlüsselvorgänge'!$G$3:$G$102,"",'Schlüsselvorgänge'!$F$3:$F$102,"&lt;&gt;",'Schlüsselvorgänge'!$F$3:$F$102,"&lt;"&amp;TODAY())</f>
        <v/>
      </c>
    </row>
    <row r="7">
      <c r="A7" s="6" t="inlineStr">
        <is>
          <t>Zurückgegebene Vorgänge</t>
        </is>
      </c>
      <c r="B7" s="7">
        <f>COUNTIFS('Schlüsselvorgänge'!$A$3:$A$102,"&lt;&gt;",'Schlüsselvorgänge'!$J$3:$J$102,"Zurückgegeben")</f>
        <v/>
      </c>
    </row>
    <row r="8">
      <c r="A8" s="4" t="inlineStr">
        <is>
          <t>Vorgänge in Klärung</t>
        </is>
      </c>
      <c r="B8" s="5">
        <f>COUNTIFS('Schlüsselvorgänge'!$A$3:$A$102,"&lt;&gt;",'Schlüsselvorgänge'!$J$3:$J$102,"Klärung")</f>
        <v/>
      </c>
    </row>
    <row r="9">
      <c r="A9" s="6" t="inlineStr">
        <is>
          <t>Offene Schlüsselstücke</t>
        </is>
      </c>
      <c r="B9" s="7">
        <f>IFERROR(SUMIFS('Schlüsselvorgänge'!$I$3:$I$102,'Schlüsselvorgänge'!$J$3:$J$102,"Ausgegeben",'Schlüsselvorgänge'!$G$3:$G$102,""),0)</f>
        <v/>
      </c>
    </row>
    <row r="10">
      <c r="A10" s="4" t="inlineStr">
        <is>
          <t>Vorgänge mit Prüfhinweis</t>
        </is>
      </c>
      <c r="B10" s="5">
        <f>COUNTIFS('Schlüsselvorgänge'!$A$3:$A$102,"&lt;&gt;",'Schlüsselvorgänge'!$L$3:$L$102,"&lt;&gt;Ohne Hinweis")</f>
        <v/>
      </c>
    </row>
    <row r="11">
      <c r="A11" s="6" t="inlineStr">
        <is>
          <t>Offene Vorgänge ohne Fälligkeitsdatum</t>
        </is>
      </c>
      <c r="B11" s="7">
        <f>COUNTIFS('Schlüsselvorgänge'!$A$3:$A$102,"&lt;&gt;",'Schlüsselvorgänge'!$J$3:$J$102,"Ausgegeben",'Schlüsselvorgänge'!$G$3:$G$102,"",'Schlüsselvorgänge'!$F$3:$F$102,"")</f>
        <v/>
      </c>
    </row>
    <row r="12">
      <c r="A12" s="4" t="inlineStr">
        <is>
          <t>Vorgänge mit mehrfach offenem Schlüssel</t>
        </is>
      </c>
      <c r="B12" s="5">
        <f>COUNTIFS('Schlüsselvorgänge'!$A$3:$A$102,"&lt;&gt;",'Schlüsselvorgänge'!$L$3:$L$102,"Schlüssel mehrfach offen")</f>
        <v/>
      </c>
    </row>
    <row r="13">
      <c r="A13" s="8" t="inlineStr">
        <is>
          <t>Berechnungsstand</t>
        </is>
      </c>
      <c r="B13" s="9">
        <f>TODAY()</f>
        <v/>
      </c>
    </row>
  </sheetData>
  <mergeCells count="1">
    <mergeCell ref="A1:D1"/>
  </mergeCells>
  <conditionalFormatting sqref="A6:B6">
    <cfRule type="expression" priority="1" dxfId="0" stopIfTrue="1">
      <formula>$B$6&gt;0</formula>
    </cfRule>
  </conditionalFormatting>
  <conditionalFormatting sqref="A8:B8">
    <cfRule type="expression" priority="2" dxfId="0" stopIfTrue="1">
      <formula>$B$8&gt;0</formula>
    </cfRule>
  </conditionalFormatting>
  <conditionalFormatting sqref="A10:B10">
    <cfRule type="expression" priority="3" dxfId="0" stopIfTrue="1">
      <formula>$B$10&gt;0</formula>
    </cfRule>
  </conditionalFormatting>
  <conditionalFormatting sqref="A11:B11">
    <cfRule type="expression" priority="4" dxfId="0" stopIfTrue="1">
      <formula>$B$11&gt;0</formula>
    </cfRule>
  </conditionalFormatting>
  <conditionalFormatting sqref="A12:B12">
    <cfRule type="expression" priority="5" dxfId="0" stopIfTrue="1">
      <formula>$B$12&gt;0</formula>
    </cfRule>
  </conditionalFormatting>
  <conditionalFormatting sqref="A7:B7">
    <cfRule type="expression" priority="6" dxfId="1" stopIfTrue="1">
      <formula>$B$7&gt;0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7" customWidth="1" min="3" max="3"/>
    <col width="24" customWidth="1" min="4" max="4"/>
    <col width="15" customWidth="1" min="5" max="5"/>
    <col width="16" customWidth="1" min="6" max="6"/>
    <col width="16" customWidth="1" min="7" max="7"/>
    <col width="22" customWidth="1" min="8" max="8"/>
    <col width="10" customWidth="1" min="9" max="9"/>
    <col width="18" customWidth="1" min="10" max="10"/>
    <col width="18" customWidth="1" min="11" max="11"/>
    <col width="27" customWidth="1" min="12" max="12"/>
  </cols>
  <sheetData>
    <row r="1" ht="28" customHeight="1">
      <c r="A1" s="1" t="inlineStr">
        <is>
          <t>Schlüsselvorgänge Kundenobjekte – Beispiele fiktiv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</row>
    <row r="2" ht="34" customHeight="1">
      <c r="A2" s="10" t="inlineStr">
        <is>
          <t>Übergabe-ID</t>
        </is>
      </c>
      <c r="B2" s="10" t="inlineStr">
        <is>
          <t>Objekt-ID</t>
        </is>
      </c>
      <c r="C2" s="10" t="inlineStr">
        <is>
          <t>Schlüssel-ID</t>
        </is>
      </c>
      <c r="D2" s="10" t="inlineStr">
        <is>
          <t>Reinigungsbereich</t>
        </is>
      </c>
      <c r="E2" s="10" t="inlineStr">
        <is>
          <t>Ausgabedatum</t>
        </is>
      </c>
      <c r="F2" s="10" t="inlineStr">
        <is>
          <t>Rückgabe fällig</t>
        </is>
      </c>
      <c r="G2" s="10" t="inlineStr">
        <is>
          <t>Rückgabedatum</t>
        </is>
      </c>
      <c r="H2" s="10" t="inlineStr">
        <is>
          <t>Zuständigkeit</t>
        </is>
      </c>
      <c r="I2" s="10" t="inlineStr">
        <is>
          <t>Anzahl</t>
        </is>
      </c>
      <c r="J2" s="10" t="inlineStr">
        <is>
          <t>Status</t>
        </is>
      </c>
      <c r="K2" s="10" t="inlineStr">
        <is>
          <t>Tage seit Ausgabe</t>
        </is>
      </c>
      <c r="L2" s="10" t="inlineStr">
        <is>
          <t>Prüfhinweis</t>
        </is>
      </c>
    </row>
    <row r="3" ht="21" customHeight="1">
      <c r="A3" s="11" t="inlineStr">
        <is>
          <t>UEB-26-001</t>
        </is>
      </c>
      <c r="B3" s="11" t="inlineStr">
        <is>
          <t>OBJ-FIK-101</t>
        </is>
      </c>
      <c r="C3" s="11" t="inlineStr">
        <is>
          <t>SCH-FIK-001</t>
        </is>
      </c>
      <c r="D3" s="11" t="inlineStr">
        <is>
          <t>Eingangszone</t>
        </is>
      </c>
      <c r="E3" s="12" t="n">
        <v>46272</v>
      </c>
      <c r="F3" s="12" t="n">
        <v>46279</v>
      </c>
      <c r="G3" s="12" t="n"/>
      <c r="H3" s="11" t="inlineStr">
        <is>
          <t>Team FIK-Nord</t>
        </is>
      </c>
      <c r="I3" s="13" t="n">
        <v>1</v>
      </c>
      <c r="J3" s="14" t="inlineStr">
        <is>
          <t>Ausgegeben</t>
        </is>
      </c>
      <c r="K3" s="15">
        <f>IF(A3="","",IF(E3="","",IF(G3&lt;&gt;"",MAX(0,G3-E3),MAX(0,TODAY()-E3))))</f>
        <v/>
      </c>
      <c r="L3" s="16">
        <f>IF(A3="","",IF(OR(B3="",C3="",D3="",E3="",H3="",I3="",J3=""),"Eingaben prüfen",IF(AND(G3&lt;&gt;"",E3&lt;&gt;"",G3&lt;E3),"Datum prüfen",IF(AND(F3&lt;&gt;"",E3&lt;&gt;"",F3&lt;E3),"Fälligkeit prüfen",IF(AND(J3="Zurückgegeben",G3=""),"Rückgabedatum fehlt",IF(AND(J3="Ausgegeben",G3&lt;&gt;""),"Status prüfen",IF(J3="Klärung","Manuell klären",IF(I3&gt;'Parameter'!$B$10,"Menge prüfen",IF(AND(J3="Ausgegeben",G3="",COUNTIFS($C$3:$C$102,C3,$J$3:$J$102,"Ausgegeben",$G$3:$G$102,"")&gt;1),"Schlüssel mehrfach offen",IF(AND(J3="Ausgegeben",G3="",F3&lt;&gt;"",TODAY()&gt;F3),"Rückgabe überfällig",IF(AND(J3="Ausgegeben",G3="",K3&gt;'Parameter'!$B$9),"Offene Dauer prüfen","Ohne Hinweis")))))))))))</f>
        <v/>
      </c>
    </row>
    <row r="4" ht="21" customHeight="1">
      <c r="A4" s="11" t="inlineStr">
        <is>
          <t>UEB-26-002</t>
        </is>
      </c>
      <c r="B4" s="11" t="inlineStr">
        <is>
          <t>OBJ-FIK-102</t>
        </is>
      </c>
      <c r="C4" s="11" t="inlineStr">
        <is>
          <t>SCH-FIK-002</t>
        </is>
      </c>
      <c r="D4" s="11" t="inlineStr">
        <is>
          <t>Bürotrakt 1</t>
        </is>
      </c>
      <c r="E4" s="12" t="n">
        <v>46255</v>
      </c>
      <c r="F4" s="12" t="n">
        <v>46262</v>
      </c>
      <c r="G4" s="12" t="n">
        <v>46263</v>
      </c>
      <c r="H4" s="11" t="inlineStr">
        <is>
          <t>Team FIK-West</t>
        </is>
      </c>
      <c r="I4" s="13" t="n">
        <v>2</v>
      </c>
      <c r="J4" s="14" t="inlineStr">
        <is>
          <t>Zurückgegeben</t>
        </is>
      </c>
      <c r="K4" s="17">
        <f>IF(A4="","",IF(E4="","",IF(G4&lt;&gt;"",MAX(0,G4-E4),MAX(0,TODAY()-E4))))</f>
        <v/>
      </c>
      <c r="L4" s="18">
        <f>IF(A4="","",IF(OR(B4="",C4="",D4="",E4="",H4="",I4="",J4=""),"Eingaben prüfen",IF(AND(G4&lt;&gt;"",E4&lt;&gt;"",G4&lt;E4),"Datum prüfen",IF(AND(F4&lt;&gt;"",E4&lt;&gt;"",F4&lt;E4),"Fälligkeit prüfen",IF(AND(J4="Zurückgegeben",G4=""),"Rückgabedatum fehlt",IF(AND(J4="Ausgegeben",G4&lt;&gt;""),"Status prüfen",IF(J4="Klärung","Manuell klären",IF(I4&gt;'Parameter'!$B$10,"Menge prüfen",IF(AND(J4="Ausgegeben",G4="",COUNTIFS($C$3:$C$102,C4,$J$3:$J$102,"Ausgegeben",$G$3:$G$102,"")&gt;1),"Schlüssel mehrfach offen",IF(AND(J4="Ausgegeben",G4="",F4&lt;&gt;"",TODAY()&gt;F4),"Rückgabe überfällig",IF(AND(J4="Ausgegeben",G4="",K4&gt;'Parameter'!$B$9),"Offene Dauer prüfen","Ohne Hinweis")))))))))))</f>
        <v/>
      </c>
    </row>
    <row r="5" ht="21" customHeight="1">
      <c r="A5" s="11" t="inlineStr">
        <is>
          <t>UEB-26-003</t>
        </is>
      </c>
      <c r="B5" s="11" t="inlineStr">
        <is>
          <t>OBJ-FIK-103</t>
        </is>
      </c>
      <c r="C5" s="11" t="inlineStr">
        <is>
          <t>SCH-FIK-003</t>
        </is>
      </c>
      <c r="D5" s="11" t="inlineStr">
        <is>
          <t>Sanitärbereich</t>
        </is>
      </c>
      <c r="E5" s="12" t="n">
        <v>46260</v>
      </c>
      <c r="F5" s="12" t="n">
        <v>46273</v>
      </c>
      <c r="G5" s="12" t="n"/>
      <c r="H5" s="11" t="inlineStr">
        <is>
          <t>Team FIK-Süd</t>
        </is>
      </c>
      <c r="I5" s="13" t="n">
        <v>2</v>
      </c>
      <c r="J5" s="14" t="inlineStr">
        <is>
          <t>Ausgegeben</t>
        </is>
      </c>
      <c r="K5" s="15">
        <f>IF(A5="","",IF(E5="","",IF(G5&lt;&gt;"",MAX(0,G5-E5),MAX(0,TODAY()-E5))))</f>
        <v/>
      </c>
      <c r="L5" s="16">
        <f>IF(A5="","",IF(OR(B5="",C5="",D5="",E5="",H5="",I5="",J5=""),"Eingaben prüfen",IF(AND(G5&lt;&gt;"",E5&lt;&gt;"",G5&lt;E5),"Datum prüfen",IF(AND(F5&lt;&gt;"",E5&lt;&gt;"",F5&lt;E5),"Fälligkeit prüfen",IF(AND(J5="Zurückgegeben",G5=""),"Rückgabedatum fehlt",IF(AND(J5="Ausgegeben",G5&lt;&gt;""),"Status prüfen",IF(J5="Klärung","Manuell klären",IF(I5&gt;'Parameter'!$B$10,"Menge prüfen",IF(AND(J5="Ausgegeben",G5="",COUNTIFS($C$3:$C$102,C5,$J$3:$J$102,"Ausgegeben",$G$3:$G$102,"")&gt;1),"Schlüssel mehrfach offen",IF(AND(J5="Ausgegeben",G5="",F5&lt;&gt;"",TODAY()&gt;F5),"Rückgabe überfällig",IF(AND(J5="Ausgegeben",G5="",K5&gt;'Parameter'!$B$9),"Offene Dauer prüfen","Ohne Hinweis")))))))))))</f>
        <v/>
      </c>
    </row>
    <row r="6" ht="21" customHeight="1">
      <c r="A6" s="11" t="inlineStr">
        <is>
          <t>UEB-26-004</t>
        </is>
      </c>
      <c r="B6" s="11" t="inlineStr">
        <is>
          <t>OBJ-FIK-104</t>
        </is>
      </c>
      <c r="C6" s="11" t="inlineStr">
        <is>
          <t>SCH-FIK-004</t>
        </is>
      </c>
      <c r="D6" s="11" t="inlineStr">
        <is>
          <t>Lagerzugang</t>
        </is>
      </c>
      <c r="E6" s="12" t="n">
        <v>46270</v>
      </c>
      <c r="F6" s="12" t="n">
        <v>46274</v>
      </c>
      <c r="G6" s="12" t="n">
        <v>46274</v>
      </c>
      <c r="H6" s="11" t="inlineStr">
        <is>
          <t>Team FIK-Ost</t>
        </is>
      </c>
      <c r="I6" s="13" t="n">
        <v>1</v>
      </c>
      <c r="J6" s="14" t="inlineStr">
        <is>
          <t>Zurückgegeben</t>
        </is>
      </c>
      <c r="K6" s="17">
        <f>IF(A6="","",IF(E6="","",IF(G6&lt;&gt;"",MAX(0,G6-E6),MAX(0,TODAY()-E6))))</f>
        <v/>
      </c>
      <c r="L6" s="18">
        <f>IF(A6="","",IF(OR(B6="",C6="",D6="",E6="",H6="",I6="",J6=""),"Eingaben prüfen",IF(AND(G6&lt;&gt;"",E6&lt;&gt;"",G6&lt;E6),"Datum prüfen",IF(AND(F6&lt;&gt;"",E6&lt;&gt;"",F6&lt;E6),"Fälligkeit prüfen",IF(AND(J6="Zurückgegeben",G6=""),"Rückgabedatum fehlt",IF(AND(J6="Ausgegeben",G6&lt;&gt;""),"Status prüfen",IF(J6="Klärung","Manuell klären",IF(I6&gt;'Parameter'!$B$10,"Menge prüfen",IF(AND(J6="Ausgegeben",G6="",COUNTIFS($C$3:$C$102,C6,$J$3:$J$102,"Ausgegeben",$G$3:$G$102,"")&gt;1),"Schlüssel mehrfach offen",IF(AND(J6="Ausgegeben",G6="",F6&lt;&gt;"",TODAY()&gt;F6),"Rückgabe überfällig",IF(AND(J6="Ausgegeben",G6="",K6&gt;'Parameter'!$B$9),"Offene Dauer prüfen","Ohne Hinweis")))))))))))</f>
        <v/>
      </c>
    </row>
    <row r="7" ht="21" customHeight="1">
      <c r="A7" s="11" t="inlineStr">
        <is>
          <t>UEB-26-005</t>
        </is>
      </c>
      <c r="B7" s="11" t="inlineStr">
        <is>
          <t>OBJ-FIK-105</t>
        </is>
      </c>
      <c r="C7" s="11" t="inlineStr">
        <is>
          <t>SCH-FIK-005</t>
        </is>
      </c>
      <c r="D7" s="11" t="inlineStr">
        <is>
          <t>Technikflur</t>
        </is>
      </c>
      <c r="E7" s="12" t="n">
        <v>46265</v>
      </c>
      <c r="F7" s="12" t="n">
        <v>46277</v>
      </c>
      <c r="G7" s="12" t="n"/>
      <c r="H7" s="11" t="inlineStr">
        <is>
          <t>Objektleitung FIK-A</t>
        </is>
      </c>
      <c r="I7" s="13" t="n">
        <v>1</v>
      </c>
      <c r="J7" s="14" t="inlineStr">
        <is>
          <t>Klärung</t>
        </is>
      </c>
      <c r="K7" s="15">
        <f>IF(A7="","",IF(E7="","",IF(G7&lt;&gt;"",MAX(0,G7-E7),MAX(0,TODAY()-E7))))</f>
        <v/>
      </c>
      <c r="L7" s="16">
        <f>IF(A7="","",IF(OR(B7="",C7="",D7="",E7="",H7="",I7="",J7=""),"Eingaben prüfen",IF(AND(G7&lt;&gt;"",E7&lt;&gt;"",G7&lt;E7),"Datum prüfen",IF(AND(F7&lt;&gt;"",E7&lt;&gt;"",F7&lt;E7),"Fälligkeit prüfen",IF(AND(J7="Zurückgegeben",G7=""),"Rückgabedatum fehlt",IF(AND(J7="Ausgegeben",G7&lt;&gt;""),"Status prüfen",IF(J7="Klärung","Manuell klären",IF(I7&gt;'Parameter'!$B$10,"Menge prüfen",IF(AND(J7="Ausgegeben",G7="",COUNTIFS($C$3:$C$102,C7,$J$3:$J$102,"Ausgegeben",$G$3:$G$102,"")&gt;1),"Schlüssel mehrfach offen",IF(AND(J7="Ausgegeben",G7="",F7&lt;&gt;"",TODAY()&gt;F7),"Rückgabe überfällig",IF(AND(J7="Ausgegeben",G7="",K7&gt;'Parameter'!$B$9),"Offene Dauer prüfen","Ohne Hinweis")))))))))))</f>
        <v/>
      </c>
    </row>
    <row r="8" ht="21" customHeight="1">
      <c r="A8" s="11" t="inlineStr">
        <is>
          <t>UEB-26-006</t>
        </is>
      </c>
      <c r="B8" s="11" t="inlineStr">
        <is>
          <t>OBJ-FIK-106</t>
        </is>
      </c>
      <c r="C8" s="11" t="inlineStr">
        <is>
          <t>SCH-FIK-006</t>
        </is>
      </c>
      <c r="D8" s="11" t="inlineStr">
        <is>
          <t>Treppenhaus Ost</t>
        </is>
      </c>
      <c r="E8" s="12" t="n">
        <v>46274</v>
      </c>
      <c r="F8" s="12" t="n">
        <v>46281</v>
      </c>
      <c r="G8" s="12" t="n"/>
      <c r="H8" s="11" t="inlineStr">
        <is>
          <t>Team FIK-Mitte</t>
        </is>
      </c>
      <c r="I8" s="13" t="n">
        <v>1</v>
      </c>
      <c r="J8" s="14" t="inlineStr">
        <is>
          <t>Ausgegeben</t>
        </is>
      </c>
      <c r="K8" s="17">
        <f>IF(A8="","",IF(E8="","",IF(G8&lt;&gt;"",MAX(0,G8-E8),MAX(0,TODAY()-E8))))</f>
        <v/>
      </c>
      <c r="L8" s="18">
        <f>IF(A8="","",IF(OR(B8="",C8="",D8="",E8="",H8="",I8="",J8=""),"Eingaben prüfen",IF(AND(G8&lt;&gt;"",E8&lt;&gt;"",G8&lt;E8),"Datum prüfen",IF(AND(F8&lt;&gt;"",E8&lt;&gt;"",F8&lt;E8),"Fälligkeit prüfen",IF(AND(J8="Zurückgegeben",G8=""),"Rückgabedatum fehlt",IF(AND(J8="Ausgegeben",G8&lt;&gt;""),"Status prüfen",IF(J8="Klärung","Manuell klären",IF(I8&gt;'Parameter'!$B$10,"Menge prüfen",IF(AND(J8="Ausgegeben",G8="",COUNTIFS($C$3:$C$102,C8,$J$3:$J$102,"Ausgegeben",$G$3:$G$102,"")&gt;1),"Schlüssel mehrfach offen",IF(AND(J8="Ausgegeben",G8="",F8&lt;&gt;"",TODAY()&gt;F8),"Rückgabe überfällig",IF(AND(J8="Ausgegeben",G8="",K8&gt;'Parameter'!$B$9),"Offene Dauer prüfen","Ohne Hinweis")))))))))))</f>
        <v/>
      </c>
    </row>
    <row r="9" ht="21" customHeight="1">
      <c r="A9" s="11" t="inlineStr">
        <is>
          <t>UEB-26-007</t>
        </is>
      </c>
      <c r="B9" s="11" t="inlineStr">
        <is>
          <t>OBJ-FIK-107</t>
        </is>
      </c>
      <c r="C9" s="11" t="inlineStr">
        <is>
          <t>SCH-FIK-007</t>
        </is>
      </c>
      <c r="D9" s="11" t="inlineStr">
        <is>
          <t>Kantinenzugang</t>
        </is>
      </c>
      <c r="E9" s="12" t="n">
        <v>46245</v>
      </c>
      <c r="F9" s="12" t="n">
        <v>46255</v>
      </c>
      <c r="G9" s="12" t="n">
        <v>46253</v>
      </c>
      <c r="H9" s="11" t="inlineStr">
        <is>
          <t>Team FIK-Nord</t>
        </is>
      </c>
      <c r="I9" s="13" t="n">
        <v>3</v>
      </c>
      <c r="J9" s="14" t="inlineStr">
        <is>
          <t>Zurückgegeben</t>
        </is>
      </c>
      <c r="K9" s="15">
        <f>IF(A9="","",IF(E9="","",IF(G9&lt;&gt;"",MAX(0,G9-E9),MAX(0,TODAY()-E9))))</f>
        <v/>
      </c>
      <c r="L9" s="16">
        <f>IF(A9="","",IF(OR(B9="",C9="",D9="",E9="",H9="",I9="",J9=""),"Eingaben prüfen",IF(AND(G9&lt;&gt;"",E9&lt;&gt;"",G9&lt;E9),"Datum prüfen",IF(AND(F9&lt;&gt;"",E9&lt;&gt;"",F9&lt;E9),"Fälligkeit prüfen",IF(AND(J9="Zurückgegeben",G9=""),"Rückgabedatum fehlt",IF(AND(J9="Ausgegeben",G9&lt;&gt;""),"Status prüfen",IF(J9="Klärung","Manuell klären",IF(I9&gt;'Parameter'!$B$10,"Menge prüfen",IF(AND(J9="Ausgegeben",G9="",COUNTIFS($C$3:$C$102,C9,$J$3:$J$102,"Ausgegeben",$G$3:$G$102,"")&gt;1),"Schlüssel mehrfach offen",IF(AND(J9="Ausgegeben",G9="",F9&lt;&gt;"",TODAY()&gt;F9),"Rückgabe überfällig",IF(AND(J9="Ausgegeben",G9="",K9&gt;'Parameter'!$B$9),"Offene Dauer prüfen","Ohne Hinweis")))))))))))</f>
        <v/>
      </c>
    </row>
    <row r="10" ht="21" customHeight="1">
      <c r="A10" s="11" t="inlineStr">
        <is>
          <t>UEB-26-008</t>
        </is>
      </c>
      <c r="B10" s="11" t="inlineStr">
        <is>
          <t>OBJ-FIK-108</t>
        </is>
      </c>
      <c r="C10" s="11" t="inlineStr">
        <is>
          <t>SCH-FIK-008</t>
        </is>
      </c>
      <c r="D10" s="11" t="inlineStr">
        <is>
          <t>Archivbereich</t>
        </is>
      </c>
      <c r="E10" s="12" t="n">
        <v>46250</v>
      </c>
      <c r="F10" s="12" t="n"/>
      <c r="G10" s="12" t="n"/>
      <c r="H10" s="11" t="inlineStr">
        <is>
          <t>Objektleitung FIK-B</t>
        </is>
      </c>
      <c r="I10" s="13" t="n">
        <v>3</v>
      </c>
      <c r="J10" s="14" t="inlineStr">
        <is>
          <t>Ausgegeben</t>
        </is>
      </c>
      <c r="K10" s="17">
        <f>IF(A10="","",IF(E10="","",IF(G10&lt;&gt;"",MAX(0,G10-E10),MAX(0,TODAY()-E10))))</f>
        <v/>
      </c>
      <c r="L10" s="18">
        <f>IF(A10="","",IF(OR(B10="",C10="",D10="",E10="",H10="",I10="",J10=""),"Eingaben prüfen",IF(AND(G10&lt;&gt;"",E10&lt;&gt;"",G10&lt;E10),"Datum prüfen",IF(AND(F10&lt;&gt;"",E10&lt;&gt;"",F10&lt;E10),"Fälligkeit prüfen",IF(AND(J10="Zurückgegeben",G10=""),"Rückgabedatum fehlt",IF(AND(J10="Ausgegeben",G10&lt;&gt;""),"Status prüfen",IF(J10="Klärung","Manuell klären",IF(I10&gt;'Parameter'!$B$10,"Menge prüfen",IF(AND(J10="Ausgegeben",G10="",COUNTIFS($C$3:$C$102,C10,$J$3:$J$102,"Ausgegeben",$G$3:$G$102,"")&gt;1),"Schlüssel mehrfach offen",IF(AND(J10="Ausgegeben",G10="",F10&lt;&gt;"",TODAY()&gt;F10),"Rückgabe überfällig",IF(AND(J10="Ausgegeben",G10="",K10&gt;'Parameter'!$B$9),"Offene Dauer prüfen","Ohne Hinweis")))))))))))</f>
        <v/>
      </c>
    </row>
    <row r="11" ht="21" customHeight="1">
      <c r="A11" s="11" t="inlineStr">
        <is>
          <t>UEB-26-009</t>
        </is>
      </c>
      <c r="B11" s="11" t="inlineStr">
        <is>
          <t>OBJ-FIK-109</t>
        </is>
      </c>
      <c r="C11" s="11" t="inlineStr">
        <is>
          <t>SCH-FIK-009</t>
        </is>
      </c>
      <c r="D11" s="11" t="inlineStr">
        <is>
          <t>Besprechungstrakt</t>
        </is>
      </c>
      <c r="E11" s="12" t="n">
        <v>46268</v>
      </c>
      <c r="F11" s="12" t="n">
        <v>46273</v>
      </c>
      <c r="G11" s="12" t="n">
        <v>46274</v>
      </c>
      <c r="H11" s="11" t="inlineStr">
        <is>
          <t>Team FIK-West</t>
        </is>
      </c>
      <c r="I11" s="13" t="n">
        <v>2</v>
      </c>
      <c r="J11" s="14" t="inlineStr">
        <is>
          <t>Zurückgegeben</t>
        </is>
      </c>
      <c r="K11" s="15">
        <f>IF(A11="","",IF(E11="","",IF(G11&lt;&gt;"",MAX(0,G11-E11),MAX(0,TODAY()-E11))))</f>
        <v/>
      </c>
      <c r="L11" s="16">
        <f>IF(A11="","",IF(OR(B11="",C11="",D11="",E11="",H11="",I11="",J11=""),"Eingaben prüfen",IF(AND(G11&lt;&gt;"",E11&lt;&gt;"",G11&lt;E11),"Datum prüfen",IF(AND(F11&lt;&gt;"",E11&lt;&gt;"",F11&lt;E11),"Fälligkeit prüfen",IF(AND(J11="Zurückgegeben",G11=""),"Rückgabedatum fehlt",IF(AND(J11="Ausgegeben",G11&lt;&gt;""),"Status prüfen",IF(J11="Klärung","Manuell klären",IF(I11&gt;'Parameter'!$B$10,"Menge prüfen",IF(AND(J11="Ausgegeben",G11="",COUNTIFS($C$3:$C$102,C11,$J$3:$J$102,"Ausgegeben",$G$3:$G$102,"")&gt;1),"Schlüssel mehrfach offen",IF(AND(J11="Ausgegeben",G11="",F11&lt;&gt;"",TODAY()&gt;F11),"Rückgabe überfällig",IF(AND(J11="Ausgegeben",G11="",K11&gt;'Parameter'!$B$9),"Offene Dauer prüfen","Ohne Hinweis")))))))))))</f>
        <v/>
      </c>
    </row>
    <row r="12" ht="21" customHeight="1">
      <c r="A12" s="11" t="inlineStr">
        <is>
          <t>UEB-26-010</t>
        </is>
      </c>
      <c r="B12" s="11" t="inlineStr">
        <is>
          <t>OBJ-FIK-110</t>
        </is>
      </c>
      <c r="C12" s="11" t="inlineStr">
        <is>
          <t>SCH-FIK-010</t>
        </is>
      </c>
      <c r="D12" s="11" t="inlineStr">
        <is>
          <t>Außenlager</t>
        </is>
      </c>
      <c r="E12" s="12" t="n">
        <v>46235</v>
      </c>
      <c r="F12" s="12" t="n">
        <v>46245</v>
      </c>
      <c r="G12" s="12" t="n"/>
      <c r="H12" s="11" t="inlineStr">
        <is>
          <t>Team FIK-Süd</t>
        </is>
      </c>
      <c r="I12" s="13" t="n">
        <v>2</v>
      </c>
      <c r="J12" s="14" t="inlineStr">
        <is>
          <t>Ausgegeben</t>
        </is>
      </c>
      <c r="K12" s="17">
        <f>IF(A12="","",IF(E12="","",IF(G12&lt;&gt;"",MAX(0,G12-E12),MAX(0,TODAY()-E12))))</f>
        <v/>
      </c>
      <c r="L12" s="18">
        <f>IF(A12="","",IF(OR(B12="",C12="",D12="",E12="",H12="",I12="",J12=""),"Eingaben prüfen",IF(AND(G12&lt;&gt;"",E12&lt;&gt;"",G12&lt;E12),"Datum prüfen",IF(AND(F12&lt;&gt;"",E12&lt;&gt;"",F12&lt;E12),"Fälligkeit prüfen",IF(AND(J12="Zurückgegeben",G12=""),"Rückgabedatum fehlt",IF(AND(J12="Ausgegeben",G12&lt;&gt;""),"Status prüfen",IF(J12="Klärung","Manuell klären",IF(I12&gt;'Parameter'!$B$10,"Menge prüfen",IF(AND(J12="Ausgegeben",G12="",COUNTIFS($C$3:$C$102,C12,$J$3:$J$102,"Ausgegeben",$G$3:$G$102,"")&gt;1),"Schlüssel mehrfach offen",IF(AND(J12="Ausgegeben",G12="",F12&lt;&gt;"",TODAY()&gt;F12),"Rückgabe überfällig",IF(AND(J12="Ausgegeben",G12="",K12&gt;'Parameter'!$B$9),"Offene Dauer prüfen","Ohne Hinweis")))))))))))</f>
        <v/>
      </c>
    </row>
    <row r="13" ht="21" customHeight="1">
      <c r="A13" s="11" t="n"/>
      <c r="B13" s="11" t="n"/>
      <c r="C13" s="11" t="n"/>
      <c r="D13" s="11" t="n"/>
      <c r="E13" s="12" t="n"/>
      <c r="F13" s="12" t="n"/>
      <c r="G13" s="12" t="n"/>
      <c r="H13" s="11" t="n"/>
      <c r="I13" s="13" t="n"/>
      <c r="J13" s="14" t="n"/>
      <c r="K13" s="15">
        <f>IF(A13="","",IF(E13="","",IF(G13&lt;&gt;"",MAX(0,G13-E13),MAX(0,TODAY()-E13))))</f>
        <v/>
      </c>
      <c r="L13" s="16">
        <f>IF(A13="","",IF(OR(B13="",C13="",D13="",E13="",H13="",I13="",J13=""),"Eingaben prüfen",IF(AND(G13&lt;&gt;"",E13&lt;&gt;"",G13&lt;E13),"Datum prüfen",IF(AND(F13&lt;&gt;"",E13&lt;&gt;"",F13&lt;E13),"Fälligkeit prüfen",IF(AND(J13="Zurückgegeben",G13=""),"Rückgabedatum fehlt",IF(AND(J13="Ausgegeben",G13&lt;&gt;""),"Status prüfen",IF(J13="Klärung","Manuell klären",IF(I13&gt;'Parameter'!$B$10,"Menge prüfen",IF(AND(J13="Ausgegeben",G13="",COUNTIFS($C$3:$C$102,C13,$J$3:$J$102,"Ausgegeben",$G$3:$G$102,"")&gt;1),"Schlüssel mehrfach offen",IF(AND(J13="Ausgegeben",G13="",F13&lt;&gt;"",TODAY()&gt;F13),"Rückgabe überfällig",IF(AND(J13="Ausgegeben",G13="",K13&gt;'Parameter'!$B$9),"Offene Dauer prüfen","Ohne Hinweis")))))))))))</f>
        <v/>
      </c>
    </row>
    <row r="14" ht="21" customHeight="1">
      <c r="A14" s="11" t="n"/>
      <c r="B14" s="11" t="n"/>
      <c r="C14" s="11" t="n"/>
      <c r="D14" s="11" t="n"/>
      <c r="E14" s="12" t="n"/>
      <c r="F14" s="12" t="n"/>
      <c r="G14" s="12" t="n"/>
      <c r="H14" s="11" t="n"/>
      <c r="I14" s="13" t="n"/>
      <c r="J14" s="14" t="n"/>
      <c r="K14" s="17">
        <f>IF(A14="","",IF(E14="","",IF(G14&lt;&gt;"",MAX(0,G14-E14),MAX(0,TODAY()-E14))))</f>
        <v/>
      </c>
      <c r="L14" s="18">
        <f>IF(A14="","",IF(OR(B14="",C14="",D14="",E14="",H14="",I14="",J14=""),"Eingaben prüfen",IF(AND(G14&lt;&gt;"",E14&lt;&gt;"",G14&lt;E14),"Datum prüfen",IF(AND(F14&lt;&gt;"",E14&lt;&gt;"",F14&lt;E14),"Fälligkeit prüfen",IF(AND(J14="Zurückgegeben",G14=""),"Rückgabedatum fehlt",IF(AND(J14="Ausgegeben",G14&lt;&gt;""),"Status prüfen",IF(J14="Klärung","Manuell klären",IF(I14&gt;'Parameter'!$B$10,"Menge prüfen",IF(AND(J14="Ausgegeben",G14="",COUNTIFS($C$3:$C$102,C14,$J$3:$J$102,"Ausgegeben",$G$3:$G$102,"")&gt;1),"Schlüssel mehrfach offen",IF(AND(J14="Ausgegeben",G14="",F14&lt;&gt;"",TODAY()&gt;F14),"Rückgabe überfällig",IF(AND(J14="Ausgegeben",G14="",K14&gt;'Parameter'!$B$9),"Offene Dauer prüfen","Ohne Hinweis")))))))))))</f>
        <v/>
      </c>
    </row>
    <row r="15" ht="21" customHeight="1">
      <c r="A15" s="11" t="n"/>
      <c r="B15" s="11" t="n"/>
      <c r="C15" s="11" t="n"/>
      <c r="D15" s="11" t="n"/>
      <c r="E15" s="12" t="n"/>
      <c r="F15" s="12" t="n"/>
      <c r="G15" s="12" t="n"/>
      <c r="H15" s="11" t="n"/>
      <c r="I15" s="13" t="n"/>
      <c r="J15" s="14" t="n"/>
      <c r="K15" s="15">
        <f>IF(A15="","",IF(E15="","",IF(G15&lt;&gt;"",MAX(0,G15-E15),MAX(0,TODAY()-E15))))</f>
        <v/>
      </c>
      <c r="L15" s="16">
        <f>IF(A15="","",IF(OR(B15="",C15="",D15="",E15="",H15="",I15="",J15=""),"Eingaben prüfen",IF(AND(G15&lt;&gt;"",E15&lt;&gt;"",G15&lt;E15),"Datum prüfen",IF(AND(F15&lt;&gt;"",E15&lt;&gt;"",F15&lt;E15),"Fälligkeit prüfen",IF(AND(J15="Zurückgegeben",G15=""),"Rückgabedatum fehlt",IF(AND(J15="Ausgegeben",G15&lt;&gt;""),"Status prüfen",IF(J15="Klärung","Manuell klären",IF(I15&gt;'Parameter'!$B$10,"Menge prüfen",IF(AND(J15="Ausgegeben",G15="",COUNTIFS($C$3:$C$102,C15,$J$3:$J$102,"Ausgegeben",$G$3:$G$102,"")&gt;1),"Schlüssel mehrfach offen",IF(AND(J15="Ausgegeben",G15="",F15&lt;&gt;"",TODAY()&gt;F15),"Rückgabe überfällig",IF(AND(J15="Ausgegeben",G15="",K15&gt;'Parameter'!$B$9),"Offene Dauer prüfen","Ohne Hinweis")))))))))))</f>
        <v/>
      </c>
    </row>
    <row r="16" ht="21" customHeight="1">
      <c r="A16" s="11" t="n"/>
      <c r="B16" s="11" t="n"/>
      <c r="C16" s="11" t="n"/>
      <c r="D16" s="11" t="n"/>
      <c r="E16" s="12" t="n"/>
      <c r="F16" s="12" t="n"/>
      <c r="G16" s="12" t="n"/>
      <c r="H16" s="11" t="n"/>
      <c r="I16" s="13" t="n"/>
      <c r="J16" s="14" t="n"/>
      <c r="K16" s="17">
        <f>IF(A16="","",IF(E16="","",IF(G16&lt;&gt;"",MAX(0,G16-E16),MAX(0,TODAY()-E16))))</f>
        <v/>
      </c>
      <c r="L16" s="18">
        <f>IF(A16="","",IF(OR(B16="",C16="",D16="",E16="",H16="",I16="",J16=""),"Eingaben prüfen",IF(AND(G16&lt;&gt;"",E16&lt;&gt;"",G16&lt;E16),"Datum prüfen",IF(AND(F16&lt;&gt;"",E16&lt;&gt;"",F16&lt;E16),"Fälligkeit prüfen",IF(AND(J16="Zurückgegeben",G16=""),"Rückgabedatum fehlt",IF(AND(J16="Ausgegeben",G16&lt;&gt;""),"Status prüfen",IF(J16="Klärung","Manuell klären",IF(I16&gt;'Parameter'!$B$10,"Menge prüfen",IF(AND(J16="Ausgegeben",G16="",COUNTIFS($C$3:$C$102,C16,$J$3:$J$102,"Ausgegeben",$G$3:$G$102,"")&gt;1),"Schlüssel mehrfach offen",IF(AND(J16="Ausgegeben",G16="",F16&lt;&gt;"",TODAY()&gt;F16),"Rückgabe überfällig",IF(AND(J16="Ausgegeben",G16="",K16&gt;'Parameter'!$B$9),"Offene Dauer prüfen","Ohne Hinweis")))))))))))</f>
        <v/>
      </c>
    </row>
    <row r="17" ht="21" customHeight="1">
      <c r="A17" s="11" t="n"/>
      <c r="B17" s="11" t="n"/>
      <c r="C17" s="11" t="n"/>
      <c r="D17" s="11" t="n"/>
      <c r="E17" s="12" t="n"/>
      <c r="F17" s="12" t="n"/>
      <c r="G17" s="12" t="n"/>
      <c r="H17" s="11" t="n"/>
      <c r="I17" s="13" t="n"/>
      <c r="J17" s="14" t="n"/>
      <c r="K17" s="15">
        <f>IF(A17="","",IF(E17="","",IF(G17&lt;&gt;"",MAX(0,G17-E17),MAX(0,TODAY()-E17))))</f>
        <v/>
      </c>
      <c r="L17" s="16">
        <f>IF(A17="","",IF(OR(B17="",C17="",D17="",E17="",H17="",I17="",J17=""),"Eingaben prüfen",IF(AND(G17&lt;&gt;"",E17&lt;&gt;"",G17&lt;E17),"Datum prüfen",IF(AND(F17&lt;&gt;"",E17&lt;&gt;"",F17&lt;E17),"Fälligkeit prüfen",IF(AND(J17="Zurückgegeben",G17=""),"Rückgabedatum fehlt",IF(AND(J17="Ausgegeben",G17&lt;&gt;""),"Status prüfen",IF(J17="Klärung","Manuell klären",IF(I17&gt;'Parameter'!$B$10,"Menge prüfen",IF(AND(J17="Ausgegeben",G17="",COUNTIFS($C$3:$C$102,C17,$J$3:$J$102,"Ausgegeben",$G$3:$G$102,"")&gt;1),"Schlüssel mehrfach offen",IF(AND(J17="Ausgegeben",G17="",F17&lt;&gt;"",TODAY()&gt;F17),"Rückgabe überfällig",IF(AND(J17="Ausgegeben",G17="",K17&gt;'Parameter'!$B$9),"Offene Dauer prüfen","Ohne Hinweis")))))))))))</f>
        <v/>
      </c>
    </row>
    <row r="18" ht="21" customHeight="1">
      <c r="A18" s="11" t="n"/>
      <c r="B18" s="11" t="n"/>
      <c r="C18" s="11" t="n"/>
      <c r="D18" s="11" t="n"/>
      <c r="E18" s="12" t="n"/>
      <c r="F18" s="12" t="n"/>
      <c r="G18" s="12" t="n"/>
      <c r="H18" s="11" t="n"/>
      <c r="I18" s="13" t="n"/>
      <c r="J18" s="14" t="n"/>
      <c r="K18" s="17">
        <f>IF(A18="","",IF(E18="","",IF(G18&lt;&gt;"",MAX(0,G18-E18),MAX(0,TODAY()-E18))))</f>
        <v/>
      </c>
      <c r="L18" s="18">
        <f>IF(A18="","",IF(OR(B18="",C18="",D18="",E18="",H18="",I18="",J18=""),"Eingaben prüfen",IF(AND(G18&lt;&gt;"",E18&lt;&gt;"",G18&lt;E18),"Datum prüfen",IF(AND(F18&lt;&gt;"",E18&lt;&gt;"",F18&lt;E18),"Fälligkeit prüfen",IF(AND(J18="Zurückgegeben",G18=""),"Rückgabedatum fehlt",IF(AND(J18="Ausgegeben",G18&lt;&gt;""),"Status prüfen",IF(J18="Klärung","Manuell klären",IF(I18&gt;'Parameter'!$B$10,"Menge prüfen",IF(AND(J18="Ausgegeben",G18="",COUNTIFS($C$3:$C$102,C18,$J$3:$J$102,"Ausgegeben",$G$3:$G$102,"")&gt;1),"Schlüssel mehrfach offen",IF(AND(J18="Ausgegeben",G18="",F18&lt;&gt;"",TODAY()&gt;F18),"Rückgabe überfällig",IF(AND(J18="Ausgegeben",G18="",K18&gt;'Parameter'!$B$9),"Offene Dauer prüfen","Ohne Hinweis")))))))))))</f>
        <v/>
      </c>
    </row>
    <row r="19" ht="21" customHeight="1">
      <c r="A19" s="11" t="n"/>
      <c r="B19" s="11" t="n"/>
      <c r="C19" s="11" t="n"/>
      <c r="D19" s="11" t="n"/>
      <c r="E19" s="12" t="n"/>
      <c r="F19" s="12" t="n"/>
      <c r="G19" s="12" t="n"/>
      <c r="H19" s="11" t="n"/>
      <c r="I19" s="13" t="n"/>
      <c r="J19" s="14" t="n"/>
      <c r="K19" s="15">
        <f>IF(A19="","",IF(E19="","",IF(G19&lt;&gt;"",MAX(0,G19-E19),MAX(0,TODAY()-E19))))</f>
        <v/>
      </c>
      <c r="L19" s="16">
        <f>IF(A19="","",IF(OR(B19="",C19="",D19="",E19="",H19="",I19="",J19=""),"Eingaben prüfen",IF(AND(G19&lt;&gt;"",E19&lt;&gt;"",G19&lt;E19),"Datum prüfen",IF(AND(F19&lt;&gt;"",E19&lt;&gt;"",F19&lt;E19),"Fälligkeit prüfen",IF(AND(J19="Zurückgegeben",G19=""),"Rückgabedatum fehlt",IF(AND(J19="Ausgegeben",G19&lt;&gt;""),"Status prüfen",IF(J19="Klärung","Manuell klären",IF(I19&gt;'Parameter'!$B$10,"Menge prüfen",IF(AND(J19="Ausgegeben",G19="",COUNTIFS($C$3:$C$102,C19,$J$3:$J$102,"Ausgegeben",$G$3:$G$102,"")&gt;1),"Schlüssel mehrfach offen",IF(AND(J19="Ausgegeben",G19="",F19&lt;&gt;"",TODAY()&gt;F19),"Rückgabe überfällig",IF(AND(J19="Ausgegeben",G19="",K19&gt;'Parameter'!$B$9),"Offene Dauer prüfen","Ohne Hinweis")))))))))))</f>
        <v/>
      </c>
    </row>
    <row r="20" ht="21" customHeight="1">
      <c r="A20" s="11" t="n"/>
      <c r="B20" s="11" t="n"/>
      <c r="C20" s="11" t="n"/>
      <c r="D20" s="11" t="n"/>
      <c r="E20" s="12" t="n"/>
      <c r="F20" s="12" t="n"/>
      <c r="G20" s="12" t="n"/>
      <c r="H20" s="11" t="n"/>
      <c r="I20" s="13" t="n"/>
      <c r="J20" s="14" t="n"/>
      <c r="K20" s="17">
        <f>IF(A20="","",IF(E20="","",IF(G20&lt;&gt;"",MAX(0,G20-E20),MAX(0,TODAY()-E20))))</f>
        <v/>
      </c>
      <c r="L20" s="18">
        <f>IF(A20="","",IF(OR(B20="",C20="",D20="",E20="",H20="",I20="",J20=""),"Eingaben prüfen",IF(AND(G20&lt;&gt;"",E20&lt;&gt;"",G20&lt;E20),"Datum prüfen",IF(AND(F20&lt;&gt;"",E20&lt;&gt;"",F20&lt;E20),"Fälligkeit prüfen",IF(AND(J20="Zurückgegeben",G20=""),"Rückgabedatum fehlt",IF(AND(J20="Ausgegeben",G20&lt;&gt;""),"Status prüfen",IF(J20="Klärung","Manuell klären",IF(I20&gt;'Parameter'!$B$10,"Menge prüfen",IF(AND(J20="Ausgegeben",G20="",COUNTIFS($C$3:$C$102,C20,$J$3:$J$102,"Ausgegeben",$G$3:$G$102,"")&gt;1),"Schlüssel mehrfach offen",IF(AND(J20="Ausgegeben",G20="",F20&lt;&gt;"",TODAY()&gt;F20),"Rückgabe überfällig",IF(AND(J20="Ausgegeben",G20="",K20&gt;'Parameter'!$B$9),"Offene Dauer prüfen","Ohne Hinweis")))))))))))</f>
        <v/>
      </c>
    </row>
    <row r="21" ht="21" customHeight="1">
      <c r="A21" s="11" t="n"/>
      <c r="B21" s="11" t="n"/>
      <c r="C21" s="11" t="n"/>
      <c r="D21" s="11" t="n"/>
      <c r="E21" s="12" t="n"/>
      <c r="F21" s="12" t="n"/>
      <c r="G21" s="12" t="n"/>
      <c r="H21" s="11" t="n"/>
      <c r="I21" s="13" t="n"/>
      <c r="J21" s="14" t="n"/>
      <c r="K21" s="15">
        <f>IF(A21="","",IF(E21="","",IF(G21&lt;&gt;"",MAX(0,G21-E21),MAX(0,TODAY()-E21))))</f>
        <v/>
      </c>
      <c r="L21" s="16">
        <f>IF(A21="","",IF(OR(B21="",C21="",D21="",E21="",H21="",I21="",J21=""),"Eingaben prüfen",IF(AND(G21&lt;&gt;"",E21&lt;&gt;"",G21&lt;E21),"Datum prüfen",IF(AND(F21&lt;&gt;"",E21&lt;&gt;"",F21&lt;E21),"Fälligkeit prüfen",IF(AND(J21="Zurückgegeben",G21=""),"Rückgabedatum fehlt",IF(AND(J21="Ausgegeben",G21&lt;&gt;""),"Status prüfen",IF(J21="Klärung","Manuell klären",IF(I21&gt;'Parameter'!$B$10,"Menge prüfen",IF(AND(J21="Ausgegeben",G21="",COUNTIFS($C$3:$C$102,C21,$J$3:$J$102,"Ausgegeben",$G$3:$G$102,"")&gt;1),"Schlüssel mehrfach offen",IF(AND(J21="Ausgegeben",G21="",F21&lt;&gt;"",TODAY()&gt;F21),"Rückgabe überfällig",IF(AND(J21="Ausgegeben",G21="",K21&gt;'Parameter'!$B$9),"Offene Dauer prüfen","Ohne Hinweis")))))))))))</f>
        <v/>
      </c>
    </row>
    <row r="22" ht="21" customHeight="1">
      <c r="A22" s="11" t="n"/>
      <c r="B22" s="11" t="n"/>
      <c r="C22" s="11" t="n"/>
      <c r="D22" s="11" t="n"/>
      <c r="E22" s="12" t="n"/>
      <c r="F22" s="12" t="n"/>
      <c r="G22" s="12" t="n"/>
      <c r="H22" s="11" t="n"/>
      <c r="I22" s="13" t="n"/>
      <c r="J22" s="14" t="n"/>
      <c r="K22" s="17">
        <f>IF(A22="","",IF(E22="","",IF(G22&lt;&gt;"",MAX(0,G22-E22),MAX(0,TODAY()-E22))))</f>
        <v/>
      </c>
      <c r="L22" s="18">
        <f>IF(A22="","",IF(OR(B22="",C22="",D22="",E22="",H22="",I22="",J22=""),"Eingaben prüfen",IF(AND(G22&lt;&gt;"",E22&lt;&gt;"",G22&lt;E22),"Datum prüfen",IF(AND(F22&lt;&gt;"",E22&lt;&gt;"",F22&lt;E22),"Fälligkeit prüfen",IF(AND(J22="Zurückgegeben",G22=""),"Rückgabedatum fehlt",IF(AND(J22="Ausgegeben",G22&lt;&gt;""),"Status prüfen",IF(J22="Klärung","Manuell klären",IF(I22&gt;'Parameter'!$B$10,"Menge prüfen",IF(AND(J22="Ausgegeben",G22="",COUNTIFS($C$3:$C$102,C22,$J$3:$J$102,"Ausgegeben",$G$3:$G$102,"")&gt;1),"Schlüssel mehrfach offen",IF(AND(J22="Ausgegeben",G22="",F22&lt;&gt;"",TODAY()&gt;F22),"Rückgabe überfällig",IF(AND(J22="Ausgegeben",G22="",K22&gt;'Parameter'!$B$9),"Offene Dauer prüfen","Ohne Hinweis")))))))))))</f>
        <v/>
      </c>
    </row>
    <row r="23" ht="21" customHeight="1">
      <c r="A23" s="11" t="n"/>
      <c r="B23" s="11" t="n"/>
      <c r="C23" s="11" t="n"/>
      <c r="D23" s="11" t="n"/>
      <c r="E23" s="12" t="n"/>
      <c r="F23" s="12" t="n"/>
      <c r="G23" s="12" t="n"/>
      <c r="H23" s="11" t="n"/>
      <c r="I23" s="13" t="n"/>
      <c r="J23" s="14" t="n"/>
      <c r="K23" s="15">
        <f>IF(A23="","",IF(E23="","",IF(G23&lt;&gt;"",MAX(0,G23-E23),MAX(0,TODAY()-E23))))</f>
        <v/>
      </c>
      <c r="L23" s="16">
        <f>IF(A23="","",IF(OR(B23="",C23="",D23="",E23="",H23="",I23="",J23=""),"Eingaben prüfen",IF(AND(G23&lt;&gt;"",E23&lt;&gt;"",G23&lt;E23),"Datum prüfen",IF(AND(F23&lt;&gt;"",E23&lt;&gt;"",F23&lt;E23),"Fälligkeit prüfen",IF(AND(J23="Zurückgegeben",G23=""),"Rückgabedatum fehlt",IF(AND(J23="Ausgegeben",G23&lt;&gt;""),"Status prüfen",IF(J23="Klärung","Manuell klären",IF(I23&gt;'Parameter'!$B$10,"Menge prüfen",IF(AND(J23="Ausgegeben",G23="",COUNTIFS($C$3:$C$102,C23,$J$3:$J$102,"Ausgegeben",$G$3:$G$102,"")&gt;1),"Schlüssel mehrfach offen",IF(AND(J23="Ausgegeben",G23="",F23&lt;&gt;"",TODAY()&gt;F23),"Rückgabe überfällig",IF(AND(J23="Ausgegeben",G23="",K23&gt;'Parameter'!$B$9),"Offene Dauer prüfen","Ohne Hinweis")))))))))))</f>
        <v/>
      </c>
    </row>
    <row r="24" ht="21" customHeight="1">
      <c r="A24" s="11" t="n"/>
      <c r="B24" s="11" t="n"/>
      <c r="C24" s="11" t="n"/>
      <c r="D24" s="11" t="n"/>
      <c r="E24" s="12" t="n"/>
      <c r="F24" s="12" t="n"/>
      <c r="G24" s="12" t="n"/>
      <c r="H24" s="11" t="n"/>
      <c r="I24" s="13" t="n"/>
      <c r="J24" s="14" t="n"/>
      <c r="K24" s="17">
        <f>IF(A24="","",IF(E24="","",IF(G24&lt;&gt;"",MAX(0,G24-E24),MAX(0,TODAY()-E24))))</f>
        <v/>
      </c>
      <c r="L24" s="18">
        <f>IF(A24="","",IF(OR(B24="",C24="",D24="",E24="",H24="",I24="",J24=""),"Eingaben prüfen",IF(AND(G24&lt;&gt;"",E24&lt;&gt;"",G24&lt;E24),"Datum prüfen",IF(AND(F24&lt;&gt;"",E24&lt;&gt;"",F24&lt;E24),"Fälligkeit prüfen",IF(AND(J24="Zurückgegeben",G24=""),"Rückgabedatum fehlt",IF(AND(J24="Ausgegeben",G24&lt;&gt;""),"Status prüfen",IF(J24="Klärung","Manuell klären",IF(I24&gt;'Parameter'!$B$10,"Menge prüfen",IF(AND(J24="Ausgegeben",G24="",COUNTIFS($C$3:$C$102,C24,$J$3:$J$102,"Ausgegeben",$G$3:$G$102,"")&gt;1),"Schlüssel mehrfach offen",IF(AND(J24="Ausgegeben",G24="",F24&lt;&gt;"",TODAY()&gt;F24),"Rückgabe überfällig",IF(AND(J24="Ausgegeben",G24="",K24&gt;'Parameter'!$B$9),"Offene Dauer prüfen","Ohne Hinweis")))))))))))</f>
        <v/>
      </c>
    </row>
    <row r="25" ht="21" customHeight="1">
      <c r="A25" s="11" t="n"/>
      <c r="B25" s="11" t="n"/>
      <c r="C25" s="11" t="n"/>
      <c r="D25" s="11" t="n"/>
      <c r="E25" s="12" t="n"/>
      <c r="F25" s="12" t="n"/>
      <c r="G25" s="12" t="n"/>
      <c r="H25" s="11" t="n"/>
      <c r="I25" s="13" t="n"/>
      <c r="J25" s="14" t="n"/>
      <c r="K25" s="15">
        <f>IF(A25="","",IF(E25="","",IF(G25&lt;&gt;"",MAX(0,G25-E25),MAX(0,TODAY()-E25))))</f>
        <v/>
      </c>
      <c r="L25" s="16">
        <f>IF(A25="","",IF(OR(B25="",C25="",D25="",E25="",H25="",I25="",J25=""),"Eingaben prüfen",IF(AND(G25&lt;&gt;"",E25&lt;&gt;"",G25&lt;E25),"Datum prüfen",IF(AND(F25&lt;&gt;"",E25&lt;&gt;"",F25&lt;E25),"Fälligkeit prüfen",IF(AND(J25="Zurückgegeben",G25=""),"Rückgabedatum fehlt",IF(AND(J25="Ausgegeben",G25&lt;&gt;""),"Status prüfen",IF(J25="Klärung","Manuell klären",IF(I25&gt;'Parameter'!$B$10,"Menge prüfen",IF(AND(J25="Ausgegeben",G25="",COUNTIFS($C$3:$C$102,C25,$J$3:$J$102,"Ausgegeben",$G$3:$G$102,"")&gt;1),"Schlüssel mehrfach offen",IF(AND(J25="Ausgegeben",G25="",F25&lt;&gt;"",TODAY()&gt;F25),"Rückgabe überfällig",IF(AND(J25="Ausgegeben",G25="",K25&gt;'Parameter'!$B$9),"Offene Dauer prüfen","Ohne Hinweis")))))))))))</f>
        <v/>
      </c>
    </row>
    <row r="26" ht="21" customHeight="1">
      <c r="A26" s="11" t="n"/>
      <c r="B26" s="11" t="n"/>
      <c r="C26" s="11" t="n"/>
      <c r="D26" s="11" t="n"/>
      <c r="E26" s="12" t="n"/>
      <c r="F26" s="12" t="n"/>
      <c r="G26" s="12" t="n"/>
      <c r="H26" s="11" t="n"/>
      <c r="I26" s="13" t="n"/>
      <c r="J26" s="14" t="n"/>
      <c r="K26" s="17">
        <f>IF(A26="","",IF(E26="","",IF(G26&lt;&gt;"",MAX(0,G26-E26),MAX(0,TODAY()-E26))))</f>
        <v/>
      </c>
      <c r="L26" s="18">
        <f>IF(A26="","",IF(OR(B26="",C26="",D26="",E26="",H26="",I26="",J26=""),"Eingaben prüfen",IF(AND(G26&lt;&gt;"",E26&lt;&gt;"",G26&lt;E26),"Datum prüfen",IF(AND(F26&lt;&gt;"",E26&lt;&gt;"",F26&lt;E26),"Fälligkeit prüfen",IF(AND(J26="Zurückgegeben",G26=""),"Rückgabedatum fehlt",IF(AND(J26="Ausgegeben",G26&lt;&gt;""),"Status prüfen",IF(J26="Klärung","Manuell klären",IF(I26&gt;'Parameter'!$B$10,"Menge prüfen",IF(AND(J26="Ausgegeben",G26="",COUNTIFS($C$3:$C$102,C26,$J$3:$J$102,"Ausgegeben",$G$3:$G$102,"")&gt;1),"Schlüssel mehrfach offen",IF(AND(J26="Ausgegeben",G26="",F26&lt;&gt;"",TODAY()&gt;F26),"Rückgabe überfällig",IF(AND(J26="Ausgegeben",G26="",K26&gt;'Parameter'!$B$9),"Offene Dauer prüfen","Ohne Hinweis")))))))))))</f>
        <v/>
      </c>
    </row>
    <row r="27" ht="21" customHeight="1">
      <c r="A27" s="11" t="n"/>
      <c r="B27" s="11" t="n"/>
      <c r="C27" s="11" t="n"/>
      <c r="D27" s="11" t="n"/>
      <c r="E27" s="12" t="n"/>
      <c r="F27" s="12" t="n"/>
      <c r="G27" s="12" t="n"/>
      <c r="H27" s="11" t="n"/>
      <c r="I27" s="13" t="n"/>
      <c r="J27" s="14" t="n"/>
      <c r="K27" s="15">
        <f>IF(A27="","",IF(E27="","",IF(G27&lt;&gt;"",MAX(0,G27-E27),MAX(0,TODAY()-E27))))</f>
        <v/>
      </c>
      <c r="L27" s="16">
        <f>IF(A27="","",IF(OR(B27="",C27="",D27="",E27="",H27="",I27="",J27=""),"Eingaben prüfen",IF(AND(G27&lt;&gt;"",E27&lt;&gt;"",G27&lt;E27),"Datum prüfen",IF(AND(F27&lt;&gt;"",E27&lt;&gt;"",F27&lt;E27),"Fälligkeit prüfen",IF(AND(J27="Zurückgegeben",G27=""),"Rückgabedatum fehlt",IF(AND(J27="Ausgegeben",G27&lt;&gt;""),"Status prüfen",IF(J27="Klärung","Manuell klären",IF(I27&gt;'Parameter'!$B$10,"Menge prüfen",IF(AND(J27="Ausgegeben",G27="",COUNTIFS($C$3:$C$102,C27,$J$3:$J$102,"Ausgegeben",$G$3:$G$102,"")&gt;1),"Schlüssel mehrfach offen",IF(AND(J27="Ausgegeben",G27="",F27&lt;&gt;"",TODAY()&gt;F27),"Rückgabe überfällig",IF(AND(J27="Ausgegeben",G27="",K27&gt;'Parameter'!$B$9),"Offene Dauer prüfen","Ohne Hinweis")))))))))))</f>
        <v/>
      </c>
    </row>
    <row r="28" ht="21" customHeight="1">
      <c r="A28" s="11" t="n"/>
      <c r="B28" s="11" t="n"/>
      <c r="C28" s="11" t="n"/>
      <c r="D28" s="11" t="n"/>
      <c r="E28" s="12" t="n"/>
      <c r="F28" s="12" t="n"/>
      <c r="G28" s="12" t="n"/>
      <c r="H28" s="11" t="n"/>
      <c r="I28" s="13" t="n"/>
      <c r="J28" s="14" t="n"/>
      <c r="K28" s="17">
        <f>IF(A28="","",IF(E28="","",IF(G28&lt;&gt;"",MAX(0,G28-E28),MAX(0,TODAY()-E28))))</f>
        <v/>
      </c>
      <c r="L28" s="18">
        <f>IF(A28="","",IF(OR(B28="",C28="",D28="",E28="",H28="",I28="",J28=""),"Eingaben prüfen",IF(AND(G28&lt;&gt;"",E28&lt;&gt;"",G28&lt;E28),"Datum prüfen",IF(AND(F28&lt;&gt;"",E28&lt;&gt;"",F28&lt;E28),"Fälligkeit prüfen",IF(AND(J28="Zurückgegeben",G28=""),"Rückgabedatum fehlt",IF(AND(J28="Ausgegeben",G28&lt;&gt;""),"Status prüfen",IF(J28="Klärung","Manuell klären",IF(I28&gt;'Parameter'!$B$10,"Menge prüfen",IF(AND(J28="Ausgegeben",G28="",COUNTIFS($C$3:$C$102,C28,$J$3:$J$102,"Ausgegeben",$G$3:$G$102,"")&gt;1),"Schlüssel mehrfach offen",IF(AND(J28="Ausgegeben",G28="",F28&lt;&gt;"",TODAY()&gt;F28),"Rückgabe überfällig",IF(AND(J28="Ausgegeben",G28="",K28&gt;'Parameter'!$B$9),"Offene Dauer prüfen","Ohne Hinweis")))))))))))</f>
        <v/>
      </c>
    </row>
    <row r="29" ht="21" customHeight="1">
      <c r="A29" s="11" t="n"/>
      <c r="B29" s="11" t="n"/>
      <c r="C29" s="11" t="n"/>
      <c r="D29" s="11" t="n"/>
      <c r="E29" s="12" t="n"/>
      <c r="F29" s="12" t="n"/>
      <c r="G29" s="12" t="n"/>
      <c r="H29" s="11" t="n"/>
      <c r="I29" s="13" t="n"/>
      <c r="J29" s="14" t="n"/>
      <c r="K29" s="15">
        <f>IF(A29="","",IF(E29="","",IF(G29&lt;&gt;"",MAX(0,G29-E29),MAX(0,TODAY()-E29))))</f>
        <v/>
      </c>
      <c r="L29" s="16">
        <f>IF(A29="","",IF(OR(B29="",C29="",D29="",E29="",H29="",I29="",J29=""),"Eingaben prüfen",IF(AND(G29&lt;&gt;"",E29&lt;&gt;"",G29&lt;E29),"Datum prüfen",IF(AND(F29&lt;&gt;"",E29&lt;&gt;"",F29&lt;E29),"Fälligkeit prüfen",IF(AND(J29="Zurückgegeben",G29=""),"Rückgabedatum fehlt",IF(AND(J29="Ausgegeben",G29&lt;&gt;""),"Status prüfen",IF(J29="Klärung","Manuell klären",IF(I29&gt;'Parameter'!$B$10,"Menge prüfen",IF(AND(J29="Ausgegeben",G29="",COUNTIFS($C$3:$C$102,C29,$J$3:$J$102,"Ausgegeben",$G$3:$G$102,"")&gt;1),"Schlüssel mehrfach offen",IF(AND(J29="Ausgegeben",G29="",F29&lt;&gt;"",TODAY()&gt;F29),"Rückgabe überfällig",IF(AND(J29="Ausgegeben",G29="",K29&gt;'Parameter'!$B$9),"Offene Dauer prüfen","Ohne Hinweis")))))))))))</f>
        <v/>
      </c>
    </row>
    <row r="30" ht="21" customHeight="1">
      <c r="A30" s="11" t="n"/>
      <c r="B30" s="11" t="n"/>
      <c r="C30" s="11" t="n"/>
      <c r="D30" s="11" t="n"/>
      <c r="E30" s="12" t="n"/>
      <c r="F30" s="12" t="n"/>
      <c r="G30" s="12" t="n"/>
      <c r="H30" s="11" t="n"/>
      <c r="I30" s="13" t="n"/>
      <c r="J30" s="14" t="n"/>
      <c r="K30" s="17">
        <f>IF(A30="","",IF(E30="","",IF(G30&lt;&gt;"",MAX(0,G30-E30),MAX(0,TODAY()-E30))))</f>
        <v/>
      </c>
      <c r="L30" s="18">
        <f>IF(A30="","",IF(OR(B30="",C30="",D30="",E30="",H30="",I30="",J30=""),"Eingaben prüfen",IF(AND(G30&lt;&gt;"",E30&lt;&gt;"",G30&lt;E30),"Datum prüfen",IF(AND(F30&lt;&gt;"",E30&lt;&gt;"",F30&lt;E30),"Fälligkeit prüfen",IF(AND(J30="Zurückgegeben",G30=""),"Rückgabedatum fehlt",IF(AND(J30="Ausgegeben",G30&lt;&gt;""),"Status prüfen",IF(J30="Klärung","Manuell klären",IF(I30&gt;'Parameter'!$B$10,"Menge prüfen",IF(AND(J30="Ausgegeben",G30="",COUNTIFS($C$3:$C$102,C30,$J$3:$J$102,"Ausgegeben",$G$3:$G$102,"")&gt;1),"Schlüssel mehrfach offen",IF(AND(J30="Ausgegeben",G30="",F30&lt;&gt;"",TODAY()&gt;F30),"Rückgabe überfällig",IF(AND(J30="Ausgegeben",G30="",K30&gt;'Parameter'!$B$9),"Offene Dauer prüfen","Ohne Hinweis")))))))))))</f>
        <v/>
      </c>
    </row>
    <row r="31" ht="21" customHeight="1">
      <c r="A31" s="11" t="n"/>
      <c r="B31" s="11" t="n"/>
      <c r="C31" s="11" t="n"/>
      <c r="D31" s="11" t="n"/>
      <c r="E31" s="12" t="n"/>
      <c r="F31" s="12" t="n"/>
      <c r="G31" s="12" t="n"/>
      <c r="H31" s="11" t="n"/>
      <c r="I31" s="13" t="n"/>
      <c r="J31" s="14" t="n"/>
      <c r="K31" s="15">
        <f>IF(A31="","",IF(E31="","",IF(G31&lt;&gt;"",MAX(0,G31-E31),MAX(0,TODAY()-E31))))</f>
        <v/>
      </c>
      <c r="L31" s="16">
        <f>IF(A31="","",IF(OR(B31="",C31="",D31="",E31="",H31="",I31="",J31=""),"Eingaben prüfen",IF(AND(G31&lt;&gt;"",E31&lt;&gt;"",G31&lt;E31),"Datum prüfen",IF(AND(F31&lt;&gt;"",E31&lt;&gt;"",F31&lt;E31),"Fälligkeit prüfen",IF(AND(J31="Zurückgegeben",G31=""),"Rückgabedatum fehlt",IF(AND(J31="Ausgegeben",G31&lt;&gt;""),"Status prüfen",IF(J31="Klärung","Manuell klären",IF(I31&gt;'Parameter'!$B$10,"Menge prüfen",IF(AND(J31="Ausgegeben",G31="",COUNTIFS($C$3:$C$102,C31,$J$3:$J$102,"Ausgegeben",$G$3:$G$102,"")&gt;1),"Schlüssel mehrfach offen",IF(AND(J31="Ausgegeben",G31="",F31&lt;&gt;"",TODAY()&gt;F31),"Rückgabe überfällig",IF(AND(J31="Ausgegeben",G31="",K31&gt;'Parameter'!$B$9),"Offene Dauer prüfen","Ohne Hinweis")))))))))))</f>
        <v/>
      </c>
    </row>
    <row r="32" ht="21" customHeight="1">
      <c r="A32" s="11" t="n"/>
      <c r="B32" s="11" t="n"/>
      <c r="C32" s="11" t="n"/>
      <c r="D32" s="11" t="n"/>
      <c r="E32" s="12" t="n"/>
      <c r="F32" s="12" t="n"/>
      <c r="G32" s="12" t="n"/>
      <c r="H32" s="11" t="n"/>
      <c r="I32" s="13" t="n"/>
      <c r="J32" s="14" t="n"/>
      <c r="K32" s="17">
        <f>IF(A32="","",IF(E32="","",IF(G32&lt;&gt;"",MAX(0,G32-E32),MAX(0,TODAY()-E32))))</f>
        <v/>
      </c>
      <c r="L32" s="18">
        <f>IF(A32="","",IF(OR(B32="",C32="",D32="",E32="",H32="",I32="",J32=""),"Eingaben prüfen",IF(AND(G32&lt;&gt;"",E32&lt;&gt;"",G32&lt;E32),"Datum prüfen",IF(AND(F32&lt;&gt;"",E32&lt;&gt;"",F32&lt;E32),"Fälligkeit prüfen",IF(AND(J32="Zurückgegeben",G32=""),"Rückgabedatum fehlt",IF(AND(J32="Ausgegeben",G32&lt;&gt;""),"Status prüfen",IF(J32="Klärung","Manuell klären",IF(I32&gt;'Parameter'!$B$10,"Menge prüfen",IF(AND(J32="Ausgegeben",G32="",COUNTIFS($C$3:$C$102,C32,$J$3:$J$102,"Ausgegeben",$G$3:$G$102,"")&gt;1),"Schlüssel mehrfach offen",IF(AND(J32="Ausgegeben",G32="",F32&lt;&gt;"",TODAY()&gt;F32),"Rückgabe überfällig",IF(AND(J32="Ausgegeben",G32="",K32&gt;'Parameter'!$B$9),"Offene Dauer prüfen","Ohne Hinweis")))))))))))</f>
        <v/>
      </c>
    </row>
    <row r="33" ht="21" customHeight="1">
      <c r="A33" s="11" t="n"/>
      <c r="B33" s="11" t="n"/>
      <c r="C33" s="11" t="n"/>
      <c r="D33" s="11" t="n"/>
      <c r="E33" s="12" t="n"/>
      <c r="F33" s="12" t="n"/>
      <c r="G33" s="12" t="n"/>
      <c r="H33" s="11" t="n"/>
      <c r="I33" s="13" t="n"/>
      <c r="J33" s="14" t="n"/>
      <c r="K33" s="15">
        <f>IF(A33="","",IF(E33="","",IF(G33&lt;&gt;"",MAX(0,G33-E33),MAX(0,TODAY()-E33))))</f>
        <v/>
      </c>
      <c r="L33" s="16">
        <f>IF(A33="","",IF(OR(B33="",C33="",D33="",E33="",H33="",I33="",J33=""),"Eingaben prüfen",IF(AND(G33&lt;&gt;"",E33&lt;&gt;"",G33&lt;E33),"Datum prüfen",IF(AND(F33&lt;&gt;"",E33&lt;&gt;"",F33&lt;E33),"Fälligkeit prüfen",IF(AND(J33="Zurückgegeben",G33=""),"Rückgabedatum fehlt",IF(AND(J33="Ausgegeben",G33&lt;&gt;""),"Status prüfen",IF(J33="Klärung","Manuell klären",IF(I33&gt;'Parameter'!$B$10,"Menge prüfen",IF(AND(J33="Ausgegeben",G33="",COUNTIFS($C$3:$C$102,C33,$J$3:$J$102,"Ausgegeben",$G$3:$G$102,"")&gt;1),"Schlüssel mehrfach offen",IF(AND(J33="Ausgegeben",G33="",F33&lt;&gt;"",TODAY()&gt;F33),"Rückgabe überfällig",IF(AND(J33="Ausgegeben",G33="",K33&gt;'Parameter'!$B$9),"Offene Dauer prüfen","Ohne Hinweis")))))))))))</f>
        <v/>
      </c>
    </row>
    <row r="34" ht="21" customHeight="1">
      <c r="A34" s="11" t="n"/>
      <c r="B34" s="11" t="n"/>
      <c r="C34" s="11" t="n"/>
      <c r="D34" s="11" t="n"/>
      <c r="E34" s="12" t="n"/>
      <c r="F34" s="12" t="n"/>
      <c r="G34" s="12" t="n"/>
      <c r="H34" s="11" t="n"/>
      <c r="I34" s="13" t="n"/>
      <c r="J34" s="14" t="n"/>
      <c r="K34" s="17">
        <f>IF(A34="","",IF(E34="","",IF(G34&lt;&gt;"",MAX(0,G34-E34),MAX(0,TODAY()-E34))))</f>
        <v/>
      </c>
      <c r="L34" s="18">
        <f>IF(A34="","",IF(OR(B34="",C34="",D34="",E34="",H34="",I34="",J34=""),"Eingaben prüfen",IF(AND(G34&lt;&gt;"",E34&lt;&gt;"",G34&lt;E34),"Datum prüfen",IF(AND(F34&lt;&gt;"",E34&lt;&gt;"",F34&lt;E34),"Fälligkeit prüfen",IF(AND(J34="Zurückgegeben",G34=""),"Rückgabedatum fehlt",IF(AND(J34="Ausgegeben",G34&lt;&gt;""),"Status prüfen",IF(J34="Klärung","Manuell klären",IF(I34&gt;'Parameter'!$B$10,"Menge prüfen",IF(AND(J34="Ausgegeben",G34="",COUNTIFS($C$3:$C$102,C34,$J$3:$J$102,"Ausgegeben",$G$3:$G$102,"")&gt;1),"Schlüssel mehrfach offen",IF(AND(J34="Ausgegeben",G34="",F34&lt;&gt;"",TODAY()&gt;F34),"Rückgabe überfällig",IF(AND(J34="Ausgegeben",G34="",K34&gt;'Parameter'!$B$9),"Offene Dauer prüfen","Ohne Hinweis")))))))))))</f>
        <v/>
      </c>
    </row>
    <row r="35" ht="21" customHeight="1">
      <c r="A35" s="11" t="n"/>
      <c r="B35" s="11" t="n"/>
      <c r="C35" s="11" t="n"/>
      <c r="D35" s="11" t="n"/>
      <c r="E35" s="12" t="n"/>
      <c r="F35" s="12" t="n"/>
      <c r="G35" s="12" t="n"/>
      <c r="H35" s="11" t="n"/>
      <c r="I35" s="13" t="n"/>
      <c r="J35" s="14" t="n"/>
      <c r="K35" s="15">
        <f>IF(A35="","",IF(E35="","",IF(G35&lt;&gt;"",MAX(0,G35-E35),MAX(0,TODAY()-E35))))</f>
        <v/>
      </c>
      <c r="L35" s="16">
        <f>IF(A35="","",IF(OR(B35="",C35="",D35="",E35="",H35="",I35="",J35=""),"Eingaben prüfen",IF(AND(G35&lt;&gt;"",E35&lt;&gt;"",G35&lt;E35),"Datum prüfen",IF(AND(F35&lt;&gt;"",E35&lt;&gt;"",F35&lt;E35),"Fälligkeit prüfen",IF(AND(J35="Zurückgegeben",G35=""),"Rückgabedatum fehlt",IF(AND(J35="Ausgegeben",G35&lt;&gt;""),"Status prüfen",IF(J35="Klärung","Manuell klären",IF(I35&gt;'Parameter'!$B$10,"Menge prüfen",IF(AND(J35="Ausgegeben",G35="",COUNTIFS($C$3:$C$102,C35,$J$3:$J$102,"Ausgegeben",$G$3:$G$102,"")&gt;1),"Schlüssel mehrfach offen",IF(AND(J35="Ausgegeben",G35="",F35&lt;&gt;"",TODAY()&gt;F35),"Rückgabe überfällig",IF(AND(J35="Ausgegeben",G35="",K35&gt;'Parameter'!$B$9),"Offene Dauer prüfen","Ohne Hinweis")))))))))))</f>
        <v/>
      </c>
    </row>
    <row r="36" ht="21" customHeight="1">
      <c r="A36" s="11" t="n"/>
      <c r="B36" s="11" t="n"/>
      <c r="C36" s="11" t="n"/>
      <c r="D36" s="11" t="n"/>
      <c r="E36" s="12" t="n"/>
      <c r="F36" s="12" t="n"/>
      <c r="G36" s="12" t="n"/>
      <c r="H36" s="11" t="n"/>
      <c r="I36" s="13" t="n"/>
      <c r="J36" s="14" t="n"/>
      <c r="K36" s="17">
        <f>IF(A36="","",IF(E36="","",IF(G36&lt;&gt;"",MAX(0,G36-E36),MAX(0,TODAY()-E36))))</f>
        <v/>
      </c>
      <c r="L36" s="18">
        <f>IF(A36="","",IF(OR(B36="",C36="",D36="",E36="",H36="",I36="",J36=""),"Eingaben prüfen",IF(AND(G36&lt;&gt;"",E36&lt;&gt;"",G36&lt;E36),"Datum prüfen",IF(AND(F36&lt;&gt;"",E36&lt;&gt;"",F36&lt;E36),"Fälligkeit prüfen",IF(AND(J36="Zurückgegeben",G36=""),"Rückgabedatum fehlt",IF(AND(J36="Ausgegeben",G36&lt;&gt;""),"Status prüfen",IF(J36="Klärung","Manuell klären",IF(I36&gt;'Parameter'!$B$10,"Menge prüfen",IF(AND(J36="Ausgegeben",G36="",COUNTIFS($C$3:$C$102,C36,$J$3:$J$102,"Ausgegeben",$G$3:$G$102,"")&gt;1),"Schlüssel mehrfach offen",IF(AND(J36="Ausgegeben",G36="",F36&lt;&gt;"",TODAY()&gt;F36),"Rückgabe überfällig",IF(AND(J36="Ausgegeben",G36="",K36&gt;'Parameter'!$B$9),"Offene Dauer prüfen","Ohne Hinweis")))))))))))</f>
        <v/>
      </c>
    </row>
    <row r="37" ht="21" customHeight="1">
      <c r="A37" s="11" t="n"/>
      <c r="B37" s="11" t="n"/>
      <c r="C37" s="11" t="n"/>
      <c r="D37" s="11" t="n"/>
      <c r="E37" s="12" t="n"/>
      <c r="F37" s="12" t="n"/>
      <c r="G37" s="12" t="n"/>
      <c r="H37" s="11" t="n"/>
      <c r="I37" s="13" t="n"/>
      <c r="J37" s="14" t="n"/>
      <c r="K37" s="15">
        <f>IF(A37="","",IF(E37="","",IF(G37&lt;&gt;"",MAX(0,G37-E37),MAX(0,TODAY()-E37))))</f>
        <v/>
      </c>
      <c r="L37" s="16">
        <f>IF(A37="","",IF(OR(B37="",C37="",D37="",E37="",H37="",I37="",J37=""),"Eingaben prüfen",IF(AND(G37&lt;&gt;"",E37&lt;&gt;"",G37&lt;E37),"Datum prüfen",IF(AND(F37&lt;&gt;"",E37&lt;&gt;"",F37&lt;E37),"Fälligkeit prüfen",IF(AND(J37="Zurückgegeben",G37=""),"Rückgabedatum fehlt",IF(AND(J37="Ausgegeben",G37&lt;&gt;""),"Status prüfen",IF(J37="Klärung","Manuell klären",IF(I37&gt;'Parameter'!$B$10,"Menge prüfen",IF(AND(J37="Ausgegeben",G37="",COUNTIFS($C$3:$C$102,C37,$J$3:$J$102,"Ausgegeben",$G$3:$G$102,"")&gt;1),"Schlüssel mehrfach offen",IF(AND(J37="Ausgegeben",G37="",F37&lt;&gt;"",TODAY()&gt;F37),"Rückgabe überfällig",IF(AND(J37="Ausgegeben",G37="",K37&gt;'Parameter'!$B$9),"Offene Dauer prüfen","Ohne Hinweis")))))))))))</f>
        <v/>
      </c>
    </row>
    <row r="38" ht="21" customHeight="1">
      <c r="A38" s="11" t="n"/>
      <c r="B38" s="11" t="n"/>
      <c r="C38" s="11" t="n"/>
      <c r="D38" s="11" t="n"/>
      <c r="E38" s="12" t="n"/>
      <c r="F38" s="12" t="n"/>
      <c r="G38" s="12" t="n"/>
      <c r="H38" s="11" t="n"/>
      <c r="I38" s="13" t="n"/>
      <c r="J38" s="14" t="n"/>
      <c r="K38" s="17">
        <f>IF(A38="","",IF(E38="","",IF(G38&lt;&gt;"",MAX(0,G38-E38),MAX(0,TODAY()-E38))))</f>
        <v/>
      </c>
      <c r="L38" s="18">
        <f>IF(A38="","",IF(OR(B38="",C38="",D38="",E38="",H38="",I38="",J38=""),"Eingaben prüfen",IF(AND(G38&lt;&gt;"",E38&lt;&gt;"",G38&lt;E38),"Datum prüfen",IF(AND(F38&lt;&gt;"",E38&lt;&gt;"",F38&lt;E38),"Fälligkeit prüfen",IF(AND(J38="Zurückgegeben",G38=""),"Rückgabedatum fehlt",IF(AND(J38="Ausgegeben",G38&lt;&gt;""),"Status prüfen",IF(J38="Klärung","Manuell klären",IF(I38&gt;'Parameter'!$B$10,"Menge prüfen",IF(AND(J38="Ausgegeben",G38="",COUNTIFS($C$3:$C$102,C38,$J$3:$J$102,"Ausgegeben",$G$3:$G$102,"")&gt;1),"Schlüssel mehrfach offen",IF(AND(J38="Ausgegeben",G38="",F38&lt;&gt;"",TODAY()&gt;F38),"Rückgabe überfällig",IF(AND(J38="Ausgegeben",G38="",K38&gt;'Parameter'!$B$9),"Offene Dauer prüfen","Ohne Hinweis")))))))))))</f>
        <v/>
      </c>
    </row>
    <row r="39" ht="21" customHeight="1">
      <c r="A39" s="11" t="n"/>
      <c r="B39" s="11" t="n"/>
      <c r="C39" s="11" t="n"/>
      <c r="D39" s="11" t="n"/>
      <c r="E39" s="12" t="n"/>
      <c r="F39" s="12" t="n"/>
      <c r="G39" s="12" t="n"/>
      <c r="H39" s="11" t="n"/>
      <c r="I39" s="13" t="n"/>
      <c r="J39" s="14" t="n"/>
      <c r="K39" s="15">
        <f>IF(A39="","",IF(E39="","",IF(G39&lt;&gt;"",MAX(0,G39-E39),MAX(0,TODAY()-E39))))</f>
        <v/>
      </c>
      <c r="L39" s="16">
        <f>IF(A39="","",IF(OR(B39="",C39="",D39="",E39="",H39="",I39="",J39=""),"Eingaben prüfen",IF(AND(G39&lt;&gt;"",E39&lt;&gt;"",G39&lt;E39),"Datum prüfen",IF(AND(F39&lt;&gt;"",E39&lt;&gt;"",F39&lt;E39),"Fälligkeit prüfen",IF(AND(J39="Zurückgegeben",G39=""),"Rückgabedatum fehlt",IF(AND(J39="Ausgegeben",G39&lt;&gt;""),"Status prüfen",IF(J39="Klärung","Manuell klären",IF(I39&gt;'Parameter'!$B$10,"Menge prüfen",IF(AND(J39="Ausgegeben",G39="",COUNTIFS($C$3:$C$102,C39,$J$3:$J$102,"Ausgegeben",$G$3:$G$102,"")&gt;1),"Schlüssel mehrfach offen",IF(AND(J39="Ausgegeben",G39="",F39&lt;&gt;"",TODAY()&gt;F39),"Rückgabe überfällig",IF(AND(J39="Ausgegeben",G39="",K39&gt;'Parameter'!$B$9),"Offene Dauer prüfen","Ohne Hinweis")))))))))))</f>
        <v/>
      </c>
    </row>
    <row r="40" ht="21" customHeight="1">
      <c r="A40" s="11" t="n"/>
      <c r="B40" s="11" t="n"/>
      <c r="C40" s="11" t="n"/>
      <c r="D40" s="11" t="n"/>
      <c r="E40" s="12" t="n"/>
      <c r="F40" s="12" t="n"/>
      <c r="G40" s="12" t="n"/>
      <c r="H40" s="11" t="n"/>
      <c r="I40" s="13" t="n"/>
      <c r="J40" s="14" t="n"/>
      <c r="K40" s="17">
        <f>IF(A40="","",IF(E40="","",IF(G40&lt;&gt;"",MAX(0,G40-E40),MAX(0,TODAY()-E40))))</f>
        <v/>
      </c>
      <c r="L40" s="18">
        <f>IF(A40="","",IF(OR(B40="",C40="",D40="",E40="",H40="",I40="",J40=""),"Eingaben prüfen",IF(AND(G40&lt;&gt;"",E40&lt;&gt;"",G40&lt;E40),"Datum prüfen",IF(AND(F40&lt;&gt;"",E40&lt;&gt;"",F40&lt;E40),"Fälligkeit prüfen",IF(AND(J40="Zurückgegeben",G40=""),"Rückgabedatum fehlt",IF(AND(J40="Ausgegeben",G40&lt;&gt;""),"Status prüfen",IF(J40="Klärung","Manuell klären",IF(I40&gt;'Parameter'!$B$10,"Menge prüfen",IF(AND(J40="Ausgegeben",G40="",COUNTIFS($C$3:$C$102,C40,$J$3:$J$102,"Ausgegeben",$G$3:$G$102,"")&gt;1),"Schlüssel mehrfach offen",IF(AND(J40="Ausgegeben",G40="",F40&lt;&gt;"",TODAY()&gt;F40),"Rückgabe überfällig",IF(AND(J40="Ausgegeben",G40="",K40&gt;'Parameter'!$B$9),"Offene Dauer prüfen","Ohne Hinweis")))))))))))</f>
        <v/>
      </c>
    </row>
    <row r="41" ht="21" customHeight="1">
      <c r="A41" s="11" t="n"/>
      <c r="B41" s="11" t="n"/>
      <c r="C41" s="11" t="n"/>
      <c r="D41" s="11" t="n"/>
      <c r="E41" s="12" t="n"/>
      <c r="F41" s="12" t="n"/>
      <c r="G41" s="12" t="n"/>
      <c r="H41" s="11" t="n"/>
      <c r="I41" s="13" t="n"/>
      <c r="J41" s="14" t="n"/>
      <c r="K41" s="15">
        <f>IF(A41="","",IF(E41="","",IF(G41&lt;&gt;"",MAX(0,G41-E41),MAX(0,TODAY()-E41))))</f>
        <v/>
      </c>
      <c r="L41" s="16">
        <f>IF(A41="","",IF(OR(B41="",C41="",D41="",E41="",H41="",I41="",J41=""),"Eingaben prüfen",IF(AND(G41&lt;&gt;"",E41&lt;&gt;"",G41&lt;E41),"Datum prüfen",IF(AND(F41&lt;&gt;"",E41&lt;&gt;"",F41&lt;E41),"Fälligkeit prüfen",IF(AND(J41="Zurückgegeben",G41=""),"Rückgabedatum fehlt",IF(AND(J41="Ausgegeben",G41&lt;&gt;""),"Status prüfen",IF(J41="Klärung","Manuell klären",IF(I41&gt;'Parameter'!$B$10,"Menge prüfen",IF(AND(J41="Ausgegeben",G41="",COUNTIFS($C$3:$C$102,C41,$J$3:$J$102,"Ausgegeben",$G$3:$G$102,"")&gt;1),"Schlüssel mehrfach offen",IF(AND(J41="Ausgegeben",G41="",F41&lt;&gt;"",TODAY()&gt;F41),"Rückgabe überfällig",IF(AND(J41="Ausgegeben",G41="",K41&gt;'Parameter'!$B$9),"Offene Dauer prüfen","Ohne Hinweis")))))))))))</f>
        <v/>
      </c>
    </row>
    <row r="42" ht="21" customHeight="1">
      <c r="A42" s="11" t="n"/>
      <c r="B42" s="11" t="n"/>
      <c r="C42" s="11" t="n"/>
      <c r="D42" s="11" t="n"/>
      <c r="E42" s="12" t="n"/>
      <c r="F42" s="12" t="n"/>
      <c r="G42" s="12" t="n"/>
      <c r="H42" s="11" t="n"/>
      <c r="I42" s="13" t="n"/>
      <c r="J42" s="14" t="n"/>
      <c r="K42" s="17">
        <f>IF(A42="","",IF(E42="","",IF(G42&lt;&gt;"",MAX(0,G42-E42),MAX(0,TODAY()-E42))))</f>
        <v/>
      </c>
      <c r="L42" s="18">
        <f>IF(A42="","",IF(OR(B42="",C42="",D42="",E42="",H42="",I42="",J42=""),"Eingaben prüfen",IF(AND(G42&lt;&gt;"",E42&lt;&gt;"",G42&lt;E42),"Datum prüfen",IF(AND(F42&lt;&gt;"",E42&lt;&gt;"",F42&lt;E42),"Fälligkeit prüfen",IF(AND(J42="Zurückgegeben",G42=""),"Rückgabedatum fehlt",IF(AND(J42="Ausgegeben",G42&lt;&gt;""),"Status prüfen",IF(J42="Klärung","Manuell klären",IF(I42&gt;'Parameter'!$B$10,"Menge prüfen",IF(AND(J42="Ausgegeben",G42="",COUNTIFS($C$3:$C$102,C42,$J$3:$J$102,"Ausgegeben",$G$3:$G$102,"")&gt;1),"Schlüssel mehrfach offen",IF(AND(J42="Ausgegeben",G42="",F42&lt;&gt;"",TODAY()&gt;F42),"Rückgabe überfällig",IF(AND(J42="Ausgegeben",G42="",K42&gt;'Parameter'!$B$9),"Offene Dauer prüfen","Ohne Hinweis")))))))))))</f>
        <v/>
      </c>
    </row>
    <row r="43" ht="21" customHeight="1">
      <c r="A43" s="11" t="n"/>
      <c r="B43" s="11" t="n"/>
      <c r="C43" s="11" t="n"/>
      <c r="D43" s="11" t="n"/>
      <c r="E43" s="12" t="n"/>
      <c r="F43" s="12" t="n"/>
      <c r="G43" s="12" t="n"/>
      <c r="H43" s="11" t="n"/>
      <c r="I43" s="13" t="n"/>
      <c r="J43" s="14" t="n"/>
      <c r="K43" s="15">
        <f>IF(A43="","",IF(E43="","",IF(G43&lt;&gt;"",MAX(0,G43-E43),MAX(0,TODAY()-E43))))</f>
        <v/>
      </c>
      <c r="L43" s="16">
        <f>IF(A43="","",IF(OR(B43="",C43="",D43="",E43="",H43="",I43="",J43=""),"Eingaben prüfen",IF(AND(G43&lt;&gt;"",E43&lt;&gt;"",G43&lt;E43),"Datum prüfen",IF(AND(F43&lt;&gt;"",E43&lt;&gt;"",F43&lt;E43),"Fälligkeit prüfen",IF(AND(J43="Zurückgegeben",G43=""),"Rückgabedatum fehlt",IF(AND(J43="Ausgegeben",G43&lt;&gt;""),"Status prüfen",IF(J43="Klärung","Manuell klären",IF(I43&gt;'Parameter'!$B$10,"Menge prüfen",IF(AND(J43="Ausgegeben",G43="",COUNTIFS($C$3:$C$102,C43,$J$3:$J$102,"Ausgegeben",$G$3:$G$102,"")&gt;1),"Schlüssel mehrfach offen",IF(AND(J43="Ausgegeben",G43="",F43&lt;&gt;"",TODAY()&gt;F43),"Rückgabe überfällig",IF(AND(J43="Ausgegeben",G43="",K43&gt;'Parameter'!$B$9),"Offene Dauer prüfen","Ohne Hinweis")))))))))))</f>
        <v/>
      </c>
    </row>
    <row r="44" ht="21" customHeight="1">
      <c r="A44" s="11" t="n"/>
      <c r="B44" s="11" t="n"/>
      <c r="C44" s="11" t="n"/>
      <c r="D44" s="11" t="n"/>
      <c r="E44" s="12" t="n"/>
      <c r="F44" s="12" t="n"/>
      <c r="G44" s="12" t="n"/>
      <c r="H44" s="11" t="n"/>
      <c r="I44" s="13" t="n"/>
      <c r="J44" s="14" t="n"/>
      <c r="K44" s="17">
        <f>IF(A44="","",IF(E44="","",IF(G44&lt;&gt;"",MAX(0,G44-E44),MAX(0,TODAY()-E44))))</f>
        <v/>
      </c>
      <c r="L44" s="18">
        <f>IF(A44="","",IF(OR(B44="",C44="",D44="",E44="",H44="",I44="",J44=""),"Eingaben prüfen",IF(AND(G44&lt;&gt;"",E44&lt;&gt;"",G44&lt;E44),"Datum prüfen",IF(AND(F44&lt;&gt;"",E44&lt;&gt;"",F44&lt;E44),"Fälligkeit prüfen",IF(AND(J44="Zurückgegeben",G44=""),"Rückgabedatum fehlt",IF(AND(J44="Ausgegeben",G44&lt;&gt;""),"Status prüfen",IF(J44="Klärung","Manuell klären",IF(I44&gt;'Parameter'!$B$10,"Menge prüfen",IF(AND(J44="Ausgegeben",G44="",COUNTIFS($C$3:$C$102,C44,$J$3:$J$102,"Ausgegeben",$G$3:$G$102,"")&gt;1),"Schlüssel mehrfach offen",IF(AND(J44="Ausgegeben",G44="",F44&lt;&gt;"",TODAY()&gt;F44),"Rückgabe überfällig",IF(AND(J44="Ausgegeben",G44="",K44&gt;'Parameter'!$B$9),"Offene Dauer prüfen","Ohne Hinweis")))))))))))</f>
        <v/>
      </c>
    </row>
    <row r="45" ht="21" customHeight="1">
      <c r="A45" s="11" t="n"/>
      <c r="B45" s="11" t="n"/>
      <c r="C45" s="11" t="n"/>
      <c r="D45" s="11" t="n"/>
      <c r="E45" s="12" t="n"/>
      <c r="F45" s="12" t="n"/>
      <c r="G45" s="12" t="n"/>
      <c r="H45" s="11" t="n"/>
      <c r="I45" s="13" t="n"/>
      <c r="J45" s="14" t="n"/>
      <c r="K45" s="15">
        <f>IF(A45="","",IF(E45="","",IF(G45&lt;&gt;"",MAX(0,G45-E45),MAX(0,TODAY()-E45))))</f>
        <v/>
      </c>
      <c r="L45" s="16">
        <f>IF(A45="","",IF(OR(B45="",C45="",D45="",E45="",H45="",I45="",J45=""),"Eingaben prüfen",IF(AND(G45&lt;&gt;"",E45&lt;&gt;"",G45&lt;E45),"Datum prüfen",IF(AND(F45&lt;&gt;"",E45&lt;&gt;"",F45&lt;E45),"Fälligkeit prüfen",IF(AND(J45="Zurückgegeben",G45=""),"Rückgabedatum fehlt",IF(AND(J45="Ausgegeben",G45&lt;&gt;""),"Status prüfen",IF(J45="Klärung","Manuell klären",IF(I45&gt;'Parameter'!$B$10,"Menge prüfen",IF(AND(J45="Ausgegeben",G45="",COUNTIFS($C$3:$C$102,C45,$J$3:$J$102,"Ausgegeben",$G$3:$G$102,"")&gt;1),"Schlüssel mehrfach offen",IF(AND(J45="Ausgegeben",G45="",F45&lt;&gt;"",TODAY()&gt;F45),"Rückgabe überfällig",IF(AND(J45="Ausgegeben",G45="",K45&gt;'Parameter'!$B$9),"Offene Dauer prüfen","Ohne Hinweis")))))))))))</f>
        <v/>
      </c>
    </row>
    <row r="46" ht="21" customHeight="1">
      <c r="A46" s="11" t="n"/>
      <c r="B46" s="11" t="n"/>
      <c r="C46" s="11" t="n"/>
      <c r="D46" s="11" t="n"/>
      <c r="E46" s="12" t="n"/>
      <c r="F46" s="12" t="n"/>
      <c r="G46" s="12" t="n"/>
      <c r="H46" s="11" t="n"/>
      <c r="I46" s="13" t="n"/>
      <c r="J46" s="14" t="n"/>
      <c r="K46" s="17">
        <f>IF(A46="","",IF(E46="","",IF(G46&lt;&gt;"",MAX(0,G46-E46),MAX(0,TODAY()-E46))))</f>
        <v/>
      </c>
      <c r="L46" s="18">
        <f>IF(A46="","",IF(OR(B46="",C46="",D46="",E46="",H46="",I46="",J46=""),"Eingaben prüfen",IF(AND(G46&lt;&gt;"",E46&lt;&gt;"",G46&lt;E46),"Datum prüfen",IF(AND(F46&lt;&gt;"",E46&lt;&gt;"",F46&lt;E46),"Fälligkeit prüfen",IF(AND(J46="Zurückgegeben",G46=""),"Rückgabedatum fehlt",IF(AND(J46="Ausgegeben",G46&lt;&gt;""),"Status prüfen",IF(J46="Klärung","Manuell klären",IF(I46&gt;'Parameter'!$B$10,"Menge prüfen",IF(AND(J46="Ausgegeben",G46="",COUNTIFS($C$3:$C$102,C46,$J$3:$J$102,"Ausgegeben",$G$3:$G$102,"")&gt;1),"Schlüssel mehrfach offen",IF(AND(J46="Ausgegeben",G46="",F46&lt;&gt;"",TODAY()&gt;F46),"Rückgabe überfällig",IF(AND(J46="Ausgegeben",G46="",K46&gt;'Parameter'!$B$9),"Offene Dauer prüfen","Ohne Hinweis")))))))))))</f>
        <v/>
      </c>
    </row>
    <row r="47" ht="21" customHeight="1">
      <c r="A47" s="11" t="n"/>
      <c r="B47" s="11" t="n"/>
      <c r="C47" s="11" t="n"/>
      <c r="D47" s="11" t="n"/>
      <c r="E47" s="12" t="n"/>
      <c r="F47" s="12" t="n"/>
      <c r="G47" s="12" t="n"/>
      <c r="H47" s="11" t="n"/>
      <c r="I47" s="13" t="n"/>
      <c r="J47" s="14" t="n"/>
      <c r="K47" s="15">
        <f>IF(A47="","",IF(E47="","",IF(G47&lt;&gt;"",MAX(0,G47-E47),MAX(0,TODAY()-E47))))</f>
        <v/>
      </c>
      <c r="L47" s="16">
        <f>IF(A47="","",IF(OR(B47="",C47="",D47="",E47="",H47="",I47="",J47=""),"Eingaben prüfen",IF(AND(G47&lt;&gt;"",E47&lt;&gt;"",G47&lt;E47),"Datum prüfen",IF(AND(F47&lt;&gt;"",E47&lt;&gt;"",F47&lt;E47),"Fälligkeit prüfen",IF(AND(J47="Zurückgegeben",G47=""),"Rückgabedatum fehlt",IF(AND(J47="Ausgegeben",G47&lt;&gt;""),"Status prüfen",IF(J47="Klärung","Manuell klären",IF(I47&gt;'Parameter'!$B$10,"Menge prüfen",IF(AND(J47="Ausgegeben",G47="",COUNTIFS($C$3:$C$102,C47,$J$3:$J$102,"Ausgegeben",$G$3:$G$102,"")&gt;1),"Schlüssel mehrfach offen",IF(AND(J47="Ausgegeben",G47="",F47&lt;&gt;"",TODAY()&gt;F47),"Rückgabe überfällig",IF(AND(J47="Ausgegeben",G47="",K47&gt;'Parameter'!$B$9),"Offene Dauer prüfen","Ohne Hinweis")))))))))))</f>
        <v/>
      </c>
    </row>
    <row r="48" ht="21" customHeight="1">
      <c r="A48" s="11" t="n"/>
      <c r="B48" s="11" t="n"/>
      <c r="C48" s="11" t="n"/>
      <c r="D48" s="11" t="n"/>
      <c r="E48" s="12" t="n"/>
      <c r="F48" s="12" t="n"/>
      <c r="G48" s="12" t="n"/>
      <c r="H48" s="11" t="n"/>
      <c r="I48" s="13" t="n"/>
      <c r="J48" s="14" t="n"/>
      <c r="K48" s="17">
        <f>IF(A48="","",IF(E48="","",IF(G48&lt;&gt;"",MAX(0,G48-E48),MAX(0,TODAY()-E48))))</f>
        <v/>
      </c>
      <c r="L48" s="18">
        <f>IF(A48="","",IF(OR(B48="",C48="",D48="",E48="",H48="",I48="",J48=""),"Eingaben prüfen",IF(AND(G48&lt;&gt;"",E48&lt;&gt;"",G48&lt;E48),"Datum prüfen",IF(AND(F48&lt;&gt;"",E48&lt;&gt;"",F48&lt;E48),"Fälligkeit prüfen",IF(AND(J48="Zurückgegeben",G48=""),"Rückgabedatum fehlt",IF(AND(J48="Ausgegeben",G48&lt;&gt;""),"Status prüfen",IF(J48="Klärung","Manuell klären",IF(I48&gt;'Parameter'!$B$10,"Menge prüfen",IF(AND(J48="Ausgegeben",G48="",COUNTIFS($C$3:$C$102,C48,$J$3:$J$102,"Ausgegeben",$G$3:$G$102,"")&gt;1),"Schlüssel mehrfach offen",IF(AND(J48="Ausgegeben",G48="",F48&lt;&gt;"",TODAY()&gt;F48),"Rückgabe überfällig",IF(AND(J48="Ausgegeben",G48="",K48&gt;'Parameter'!$B$9),"Offene Dauer prüfen","Ohne Hinweis")))))))))))</f>
        <v/>
      </c>
    </row>
    <row r="49" ht="21" customHeight="1">
      <c r="A49" s="11" t="n"/>
      <c r="B49" s="11" t="n"/>
      <c r="C49" s="11" t="n"/>
      <c r="D49" s="11" t="n"/>
      <c r="E49" s="12" t="n"/>
      <c r="F49" s="12" t="n"/>
      <c r="G49" s="12" t="n"/>
      <c r="H49" s="11" t="n"/>
      <c r="I49" s="13" t="n"/>
      <c r="J49" s="14" t="n"/>
      <c r="K49" s="15">
        <f>IF(A49="","",IF(E49="","",IF(G49&lt;&gt;"",MAX(0,G49-E49),MAX(0,TODAY()-E49))))</f>
        <v/>
      </c>
      <c r="L49" s="16">
        <f>IF(A49="","",IF(OR(B49="",C49="",D49="",E49="",H49="",I49="",J49=""),"Eingaben prüfen",IF(AND(G49&lt;&gt;"",E49&lt;&gt;"",G49&lt;E49),"Datum prüfen",IF(AND(F49&lt;&gt;"",E49&lt;&gt;"",F49&lt;E49),"Fälligkeit prüfen",IF(AND(J49="Zurückgegeben",G49=""),"Rückgabedatum fehlt",IF(AND(J49="Ausgegeben",G49&lt;&gt;""),"Status prüfen",IF(J49="Klärung","Manuell klären",IF(I49&gt;'Parameter'!$B$10,"Menge prüfen",IF(AND(J49="Ausgegeben",G49="",COUNTIFS($C$3:$C$102,C49,$J$3:$J$102,"Ausgegeben",$G$3:$G$102,"")&gt;1),"Schlüssel mehrfach offen",IF(AND(J49="Ausgegeben",G49="",F49&lt;&gt;"",TODAY()&gt;F49),"Rückgabe überfällig",IF(AND(J49="Ausgegeben",G49="",K49&gt;'Parameter'!$B$9),"Offene Dauer prüfen","Ohne Hinweis")))))))))))</f>
        <v/>
      </c>
    </row>
    <row r="50" ht="21" customHeight="1">
      <c r="A50" s="11" t="n"/>
      <c r="B50" s="11" t="n"/>
      <c r="C50" s="11" t="n"/>
      <c r="D50" s="11" t="n"/>
      <c r="E50" s="12" t="n"/>
      <c r="F50" s="12" t="n"/>
      <c r="G50" s="12" t="n"/>
      <c r="H50" s="11" t="n"/>
      <c r="I50" s="13" t="n"/>
      <c r="J50" s="14" t="n"/>
      <c r="K50" s="17">
        <f>IF(A50="","",IF(E50="","",IF(G50&lt;&gt;"",MAX(0,G50-E50),MAX(0,TODAY()-E50))))</f>
        <v/>
      </c>
      <c r="L50" s="18">
        <f>IF(A50="","",IF(OR(B50="",C50="",D50="",E50="",H50="",I50="",J50=""),"Eingaben prüfen",IF(AND(G50&lt;&gt;"",E50&lt;&gt;"",G50&lt;E50),"Datum prüfen",IF(AND(F50&lt;&gt;"",E50&lt;&gt;"",F50&lt;E50),"Fälligkeit prüfen",IF(AND(J50="Zurückgegeben",G50=""),"Rückgabedatum fehlt",IF(AND(J50="Ausgegeben",G50&lt;&gt;""),"Status prüfen",IF(J50="Klärung","Manuell klären",IF(I50&gt;'Parameter'!$B$10,"Menge prüfen",IF(AND(J50="Ausgegeben",G50="",COUNTIFS($C$3:$C$102,C50,$J$3:$J$102,"Ausgegeben",$G$3:$G$102,"")&gt;1),"Schlüssel mehrfach offen",IF(AND(J50="Ausgegeben",G50="",F50&lt;&gt;"",TODAY()&gt;F50),"Rückgabe überfällig",IF(AND(J50="Ausgegeben",G50="",K50&gt;'Parameter'!$B$9),"Offene Dauer prüfen","Ohne Hinweis")))))))))))</f>
        <v/>
      </c>
    </row>
    <row r="51" ht="21" customHeight="1">
      <c r="A51" s="11" t="n"/>
      <c r="B51" s="11" t="n"/>
      <c r="C51" s="11" t="n"/>
      <c r="D51" s="11" t="n"/>
      <c r="E51" s="12" t="n"/>
      <c r="F51" s="12" t="n"/>
      <c r="G51" s="12" t="n"/>
      <c r="H51" s="11" t="n"/>
      <c r="I51" s="13" t="n"/>
      <c r="J51" s="14" t="n"/>
      <c r="K51" s="15">
        <f>IF(A51="","",IF(E51="","",IF(G51&lt;&gt;"",MAX(0,G51-E51),MAX(0,TODAY()-E51))))</f>
        <v/>
      </c>
      <c r="L51" s="16">
        <f>IF(A51="","",IF(OR(B51="",C51="",D51="",E51="",H51="",I51="",J51=""),"Eingaben prüfen",IF(AND(G51&lt;&gt;"",E51&lt;&gt;"",G51&lt;E51),"Datum prüfen",IF(AND(F51&lt;&gt;"",E51&lt;&gt;"",F51&lt;E51),"Fälligkeit prüfen",IF(AND(J51="Zurückgegeben",G51=""),"Rückgabedatum fehlt",IF(AND(J51="Ausgegeben",G51&lt;&gt;""),"Status prüfen",IF(J51="Klärung","Manuell klären",IF(I51&gt;'Parameter'!$B$10,"Menge prüfen",IF(AND(J51="Ausgegeben",G51="",COUNTIFS($C$3:$C$102,C51,$J$3:$J$102,"Ausgegeben",$G$3:$G$102,"")&gt;1),"Schlüssel mehrfach offen",IF(AND(J51="Ausgegeben",G51="",F51&lt;&gt;"",TODAY()&gt;F51),"Rückgabe überfällig",IF(AND(J51="Ausgegeben",G51="",K51&gt;'Parameter'!$B$9),"Offene Dauer prüfen","Ohne Hinweis")))))))))))</f>
        <v/>
      </c>
    </row>
    <row r="52" ht="21" customHeight="1">
      <c r="A52" s="11" t="n"/>
      <c r="B52" s="11" t="n"/>
      <c r="C52" s="11" t="n"/>
      <c r="D52" s="11" t="n"/>
      <c r="E52" s="12" t="n"/>
      <c r="F52" s="12" t="n"/>
      <c r="G52" s="12" t="n"/>
      <c r="H52" s="11" t="n"/>
      <c r="I52" s="13" t="n"/>
      <c r="J52" s="14" t="n"/>
      <c r="K52" s="17">
        <f>IF(A52="","",IF(E52="","",IF(G52&lt;&gt;"",MAX(0,G52-E52),MAX(0,TODAY()-E52))))</f>
        <v/>
      </c>
      <c r="L52" s="18">
        <f>IF(A52="","",IF(OR(B52="",C52="",D52="",E52="",H52="",I52="",J52=""),"Eingaben prüfen",IF(AND(G52&lt;&gt;"",E52&lt;&gt;"",G52&lt;E52),"Datum prüfen",IF(AND(F52&lt;&gt;"",E52&lt;&gt;"",F52&lt;E52),"Fälligkeit prüfen",IF(AND(J52="Zurückgegeben",G52=""),"Rückgabedatum fehlt",IF(AND(J52="Ausgegeben",G52&lt;&gt;""),"Status prüfen",IF(J52="Klärung","Manuell klären",IF(I52&gt;'Parameter'!$B$10,"Menge prüfen",IF(AND(J52="Ausgegeben",G52="",COUNTIFS($C$3:$C$102,C52,$J$3:$J$102,"Ausgegeben",$G$3:$G$102,"")&gt;1),"Schlüssel mehrfach offen",IF(AND(J52="Ausgegeben",G52="",F52&lt;&gt;"",TODAY()&gt;F52),"Rückgabe überfällig",IF(AND(J52="Ausgegeben",G52="",K52&gt;'Parameter'!$B$9),"Offene Dauer prüfen","Ohne Hinweis")))))))))))</f>
        <v/>
      </c>
    </row>
    <row r="53" ht="21" customHeight="1">
      <c r="A53" s="11" t="n"/>
      <c r="B53" s="11" t="n"/>
      <c r="C53" s="11" t="n"/>
      <c r="D53" s="11" t="n"/>
      <c r="E53" s="12" t="n"/>
      <c r="F53" s="12" t="n"/>
      <c r="G53" s="12" t="n"/>
      <c r="H53" s="11" t="n"/>
      <c r="I53" s="13" t="n"/>
      <c r="J53" s="14" t="n"/>
      <c r="K53" s="15">
        <f>IF(A53="","",IF(E53="","",IF(G53&lt;&gt;"",MAX(0,G53-E53),MAX(0,TODAY()-E53))))</f>
        <v/>
      </c>
      <c r="L53" s="16">
        <f>IF(A53="","",IF(OR(B53="",C53="",D53="",E53="",H53="",I53="",J53=""),"Eingaben prüfen",IF(AND(G53&lt;&gt;"",E53&lt;&gt;"",G53&lt;E53),"Datum prüfen",IF(AND(F53&lt;&gt;"",E53&lt;&gt;"",F53&lt;E53),"Fälligkeit prüfen",IF(AND(J53="Zurückgegeben",G53=""),"Rückgabedatum fehlt",IF(AND(J53="Ausgegeben",G53&lt;&gt;""),"Status prüfen",IF(J53="Klärung","Manuell klären",IF(I53&gt;'Parameter'!$B$10,"Menge prüfen",IF(AND(J53="Ausgegeben",G53="",COUNTIFS($C$3:$C$102,C53,$J$3:$J$102,"Ausgegeben",$G$3:$G$102,"")&gt;1),"Schlüssel mehrfach offen",IF(AND(J53="Ausgegeben",G53="",F53&lt;&gt;"",TODAY()&gt;F53),"Rückgabe überfällig",IF(AND(J53="Ausgegeben",G53="",K53&gt;'Parameter'!$B$9),"Offene Dauer prüfen","Ohne Hinweis")))))))))))</f>
        <v/>
      </c>
    </row>
    <row r="54" ht="21" customHeight="1">
      <c r="A54" s="11" t="n"/>
      <c r="B54" s="11" t="n"/>
      <c r="C54" s="11" t="n"/>
      <c r="D54" s="11" t="n"/>
      <c r="E54" s="12" t="n"/>
      <c r="F54" s="12" t="n"/>
      <c r="G54" s="12" t="n"/>
      <c r="H54" s="11" t="n"/>
      <c r="I54" s="13" t="n"/>
      <c r="J54" s="14" t="n"/>
      <c r="K54" s="17">
        <f>IF(A54="","",IF(E54="","",IF(G54&lt;&gt;"",MAX(0,G54-E54),MAX(0,TODAY()-E54))))</f>
        <v/>
      </c>
      <c r="L54" s="18">
        <f>IF(A54="","",IF(OR(B54="",C54="",D54="",E54="",H54="",I54="",J54=""),"Eingaben prüfen",IF(AND(G54&lt;&gt;"",E54&lt;&gt;"",G54&lt;E54),"Datum prüfen",IF(AND(F54&lt;&gt;"",E54&lt;&gt;"",F54&lt;E54),"Fälligkeit prüfen",IF(AND(J54="Zurückgegeben",G54=""),"Rückgabedatum fehlt",IF(AND(J54="Ausgegeben",G54&lt;&gt;""),"Status prüfen",IF(J54="Klärung","Manuell klären",IF(I54&gt;'Parameter'!$B$10,"Menge prüfen",IF(AND(J54="Ausgegeben",G54="",COUNTIFS($C$3:$C$102,C54,$J$3:$J$102,"Ausgegeben",$G$3:$G$102,"")&gt;1),"Schlüssel mehrfach offen",IF(AND(J54="Ausgegeben",G54="",F54&lt;&gt;"",TODAY()&gt;F54),"Rückgabe überfällig",IF(AND(J54="Ausgegeben",G54="",K54&gt;'Parameter'!$B$9),"Offene Dauer prüfen","Ohne Hinweis")))))))))))</f>
        <v/>
      </c>
    </row>
    <row r="55" ht="21" customHeight="1">
      <c r="A55" s="11" t="n"/>
      <c r="B55" s="11" t="n"/>
      <c r="C55" s="11" t="n"/>
      <c r="D55" s="11" t="n"/>
      <c r="E55" s="12" t="n"/>
      <c r="F55" s="12" t="n"/>
      <c r="G55" s="12" t="n"/>
      <c r="H55" s="11" t="n"/>
      <c r="I55" s="13" t="n"/>
      <c r="J55" s="14" t="n"/>
      <c r="K55" s="15">
        <f>IF(A55="","",IF(E55="","",IF(G55&lt;&gt;"",MAX(0,G55-E55),MAX(0,TODAY()-E55))))</f>
        <v/>
      </c>
      <c r="L55" s="16">
        <f>IF(A55="","",IF(OR(B55="",C55="",D55="",E55="",H55="",I55="",J55=""),"Eingaben prüfen",IF(AND(G55&lt;&gt;"",E55&lt;&gt;"",G55&lt;E55),"Datum prüfen",IF(AND(F55&lt;&gt;"",E55&lt;&gt;"",F55&lt;E55),"Fälligkeit prüfen",IF(AND(J55="Zurückgegeben",G55=""),"Rückgabedatum fehlt",IF(AND(J55="Ausgegeben",G55&lt;&gt;""),"Status prüfen",IF(J55="Klärung","Manuell klären",IF(I55&gt;'Parameter'!$B$10,"Menge prüfen",IF(AND(J55="Ausgegeben",G55="",COUNTIFS($C$3:$C$102,C55,$J$3:$J$102,"Ausgegeben",$G$3:$G$102,"")&gt;1),"Schlüssel mehrfach offen",IF(AND(J55="Ausgegeben",G55="",F55&lt;&gt;"",TODAY()&gt;F55),"Rückgabe überfällig",IF(AND(J55="Ausgegeben",G55="",K55&gt;'Parameter'!$B$9),"Offene Dauer prüfen","Ohne Hinweis")))))))))))</f>
        <v/>
      </c>
    </row>
    <row r="56" ht="21" customHeight="1">
      <c r="A56" s="11" t="n"/>
      <c r="B56" s="11" t="n"/>
      <c r="C56" s="11" t="n"/>
      <c r="D56" s="11" t="n"/>
      <c r="E56" s="12" t="n"/>
      <c r="F56" s="12" t="n"/>
      <c r="G56" s="12" t="n"/>
      <c r="H56" s="11" t="n"/>
      <c r="I56" s="13" t="n"/>
      <c r="J56" s="14" t="n"/>
      <c r="K56" s="17">
        <f>IF(A56="","",IF(E56="","",IF(G56&lt;&gt;"",MAX(0,G56-E56),MAX(0,TODAY()-E56))))</f>
        <v/>
      </c>
      <c r="L56" s="18">
        <f>IF(A56="","",IF(OR(B56="",C56="",D56="",E56="",H56="",I56="",J56=""),"Eingaben prüfen",IF(AND(G56&lt;&gt;"",E56&lt;&gt;"",G56&lt;E56),"Datum prüfen",IF(AND(F56&lt;&gt;"",E56&lt;&gt;"",F56&lt;E56),"Fälligkeit prüfen",IF(AND(J56="Zurückgegeben",G56=""),"Rückgabedatum fehlt",IF(AND(J56="Ausgegeben",G56&lt;&gt;""),"Status prüfen",IF(J56="Klärung","Manuell klären",IF(I56&gt;'Parameter'!$B$10,"Menge prüfen",IF(AND(J56="Ausgegeben",G56="",COUNTIFS($C$3:$C$102,C56,$J$3:$J$102,"Ausgegeben",$G$3:$G$102,"")&gt;1),"Schlüssel mehrfach offen",IF(AND(J56="Ausgegeben",G56="",F56&lt;&gt;"",TODAY()&gt;F56),"Rückgabe überfällig",IF(AND(J56="Ausgegeben",G56="",K56&gt;'Parameter'!$B$9),"Offene Dauer prüfen","Ohne Hinweis")))))))))))</f>
        <v/>
      </c>
    </row>
    <row r="57" ht="21" customHeight="1">
      <c r="A57" s="11" t="n"/>
      <c r="B57" s="11" t="n"/>
      <c r="C57" s="11" t="n"/>
      <c r="D57" s="11" t="n"/>
      <c r="E57" s="12" t="n"/>
      <c r="F57" s="12" t="n"/>
      <c r="G57" s="12" t="n"/>
      <c r="H57" s="11" t="n"/>
      <c r="I57" s="13" t="n"/>
      <c r="J57" s="14" t="n"/>
      <c r="K57" s="15">
        <f>IF(A57="","",IF(E57="","",IF(G57&lt;&gt;"",MAX(0,G57-E57),MAX(0,TODAY()-E57))))</f>
        <v/>
      </c>
      <c r="L57" s="16">
        <f>IF(A57="","",IF(OR(B57="",C57="",D57="",E57="",H57="",I57="",J57=""),"Eingaben prüfen",IF(AND(G57&lt;&gt;"",E57&lt;&gt;"",G57&lt;E57),"Datum prüfen",IF(AND(F57&lt;&gt;"",E57&lt;&gt;"",F57&lt;E57),"Fälligkeit prüfen",IF(AND(J57="Zurückgegeben",G57=""),"Rückgabedatum fehlt",IF(AND(J57="Ausgegeben",G57&lt;&gt;""),"Status prüfen",IF(J57="Klärung","Manuell klären",IF(I57&gt;'Parameter'!$B$10,"Menge prüfen",IF(AND(J57="Ausgegeben",G57="",COUNTIFS($C$3:$C$102,C57,$J$3:$J$102,"Ausgegeben",$G$3:$G$102,"")&gt;1),"Schlüssel mehrfach offen",IF(AND(J57="Ausgegeben",G57="",F57&lt;&gt;"",TODAY()&gt;F57),"Rückgabe überfällig",IF(AND(J57="Ausgegeben",G57="",K57&gt;'Parameter'!$B$9),"Offene Dauer prüfen","Ohne Hinweis")))))))))))</f>
        <v/>
      </c>
    </row>
    <row r="58" ht="21" customHeight="1">
      <c r="A58" s="11" t="n"/>
      <c r="B58" s="11" t="n"/>
      <c r="C58" s="11" t="n"/>
      <c r="D58" s="11" t="n"/>
      <c r="E58" s="12" t="n"/>
      <c r="F58" s="12" t="n"/>
      <c r="G58" s="12" t="n"/>
      <c r="H58" s="11" t="n"/>
      <c r="I58" s="13" t="n"/>
      <c r="J58" s="14" t="n"/>
      <c r="K58" s="17">
        <f>IF(A58="","",IF(E58="","",IF(G58&lt;&gt;"",MAX(0,G58-E58),MAX(0,TODAY()-E58))))</f>
        <v/>
      </c>
      <c r="L58" s="18">
        <f>IF(A58="","",IF(OR(B58="",C58="",D58="",E58="",H58="",I58="",J58=""),"Eingaben prüfen",IF(AND(G58&lt;&gt;"",E58&lt;&gt;"",G58&lt;E58),"Datum prüfen",IF(AND(F58&lt;&gt;"",E58&lt;&gt;"",F58&lt;E58),"Fälligkeit prüfen",IF(AND(J58="Zurückgegeben",G58=""),"Rückgabedatum fehlt",IF(AND(J58="Ausgegeben",G58&lt;&gt;""),"Status prüfen",IF(J58="Klärung","Manuell klären",IF(I58&gt;'Parameter'!$B$10,"Menge prüfen",IF(AND(J58="Ausgegeben",G58="",COUNTIFS($C$3:$C$102,C58,$J$3:$J$102,"Ausgegeben",$G$3:$G$102,"")&gt;1),"Schlüssel mehrfach offen",IF(AND(J58="Ausgegeben",G58="",F58&lt;&gt;"",TODAY()&gt;F58),"Rückgabe überfällig",IF(AND(J58="Ausgegeben",G58="",K58&gt;'Parameter'!$B$9),"Offene Dauer prüfen","Ohne Hinweis")))))))))))</f>
        <v/>
      </c>
    </row>
    <row r="59" ht="21" customHeight="1">
      <c r="A59" s="11" t="n"/>
      <c r="B59" s="11" t="n"/>
      <c r="C59" s="11" t="n"/>
      <c r="D59" s="11" t="n"/>
      <c r="E59" s="12" t="n"/>
      <c r="F59" s="12" t="n"/>
      <c r="G59" s="12" t="n"/>
      <c r="H59" s="11" t="n"/>
      <c r="I59" s="13" t="n"/>
      <c r="J59" s="14" t="n"/>
      <c r="K59" s="15">
        <f>IF(A59="","",IF(E59="","",IF(G59&lt;&gt;"",MAX(0,G59-E59),MAX(0,TODAY()-E59))))</f>
        <v/>
      </c>
      <c r="L59" s="16">
        <f>IF(A59="","",IF(OR(B59="",C59="",D59="",E59="",H59="",I59="",J59=""),"Eingaben prüfen",IF(AND(G59&lt;&gt;"",E59&lt;&gt;"",G59&lt;E59),"Datum prüfen",IF(AND(F59&lt;&gt;"",E59&lt;&gt;"",F59&lt;E59),"Fälligkeit prüfen",IF(AND(J59="Zurückgegeben",G59=""),"Rückgabedatum fehlt",IF(AND(J59="Ausgegeben",G59&lt;&gt;""),"Status prüfen",IF(J59="Klärung","Manuell klären",IF(I59&gt;'Parameter'!$B$10,"Menge prüfen",IF(AND(J59="Ausgegeben",G59="",COUNTIFS($C$3:$C$102,C59,$J$3:$J$102,"Ausgegeben",$G$3:$G$102,"")&gt;1),"Schlüssel mehrfach offen",IF(AND(J59="Ausgegeben",G59="",F59&lt;&gt;"",TODAY()&gt;F59),"Rückgabe überfällig",IF(AND(J59="Ausgegeben",G59="",K59&gt;'Parameter'!$B$9),"Offene Dauer prüfen","Ohne Hinweis")))))))))))</f>
        <v/>
      </c>
    </row>
    <row r="60" ht="21" customHeight="1">
      <c r="A60" s="11" t="n"/>
      <c r="B60" s="11" t="n"/>
      <c r="C60" s="11" t="n"/>
      <c r="D60" s="11" t="n"/>
      <c r="E60" s="12" t="n"/>
      <c r="F60" s="12" t="n"/>
      <c r="G60" s="12" t="n"/>
      <c r="H60" s="11" t="n"/>
      <c r="I60" s="13" t="n"/>
      <c r="J60" s="14" t="n"/>
      <c r="K60" s="17">
        <f>IF(A60="","",IF(E60="","",IF(G60&lt;&gt;"",MAX(0,G60-E60),MAX(0,TODAY()-E60))))</f>
        <v/>
      </c>
      <c r="L60" s="18">
        <f>IF(A60="","",IF(OR(B60="",C60="",D60="",E60="",H60="",I60="",J60=""),"Eingaben prüfen",IF(AND(G60&lt;&gt;"",E60&lt;&gt;"",G60&lt;E60),"Datum prüfen",IF(AND(F60&lt;&gt;"",E60&lt;&gt;"",F60&lt;E60),"Fälligkeit prüfen",IF(AND(J60="Zurückgegeben",G60=""),"Rückgabedatum fehlt",IF(AND(J60="Ausgegeben",G60&lt;&gt;""),"Status prüfen",IF(J60="Klärung","Manuell klären",IF(I60&gt;'Parameter'!$B$10,"Menge prüfen",IF(AND(J60="Ausgegeben",G60="",COUNTIFS($C$3:$C$102,C60,$J$3:$J$102,"Ausgegeben",$G$3:$G$102,"")&gt;1),"Schlüssel mehrfach offen",IF(AND(J60="Ausgegeben",G60="",F60&lt;&gt;"",TODAY()&gt;F60),"Rückgabe überfällig",IF(AND(J60="Ausgegeben",G60="",K60&gt;'Parameter'!$B$9),"Offene Dauer prüfen","Ohne Hinweis")))))))))))</f>
        <v/>
      </c>
    </row>
    <row r="61" ht="21" customHeight="1">
      <c r="A61" s="11" t="n"/>
      <c r="B61" s="11" t="n"/>
      <c r="C61" s="11" t="n"/>
      <c r="D61" s="11" t="n"/>
      <c r="E61" s="12" t="n"/>
      <c r="F61" s="12" t="n"/>
      <c r="G61" s="12" t="n"/>
      <c r="H61" s="11" t="n"/>
      <c r="I61" s="13" t="n"/>
      <c r="J61" s="14" t="n"/>
      <c r="K61" s="15">
        <f>IF(A61="","",IF(E61="","",IF(G61&lt;&gt;"",MAX(0,G61-E61),MAX(0,TODAY()-E61))))</f>
        <v/>
      </c>
      <c r="L61" s="16">
        <f>IF(A61="","",IF(OR(B61="",C61="",D61="",E61="",H61="",I61="",J61=""),"Eingaben prüfen",IF(AND(G61&lt;&gt;"",E61&lt;&gt;"",G61&lt;E61),"Datum prüfen",IF(AND(F61&lt;&gt;"",E61&lt;&gt;"",F61&lt;E61),"Fälligkeit prüfen",IF(AND(J61="Zurückgegeben",G61=""),"Rückgabedatum fehlt",IF(AND(J61="Ausgegeben",G61&lt;&gt;""),"Status prüfen",IF(J61="Klärung","Manuell klären",IF(I61&gt;'Parameter'!$B$10,"Menge prüfen",IF(AND(J61="Ausgegeben",G61="",COUNTIFS($C$3:$C$102,C61,$J$3:$J$102,"Ausgegeben",$G$3:$G$102,"")&gt;1),"Schlüssel mehrfach offen",IF(AND(J61="Ausgegeben",G61="",F61&lt;&gt;"",TODAY()&gt;F61),"Rückgabe überfällig",IF(AND(J61="Ausgegeben",G61="",K61&gt;'Parameter'!$B$9),"Offene Dauer prüfen","Ohne Hinweis")))))))))))</f>
        <v/>
      </c>
    </row>
    <row r="62" ht="21" customHeight="1">
      <c r="A62" s="11" t="n"/>
      <c r="B62" s="11" t="n"/>
      <c r="C62" s="11" t="n"/>
      <c r="D62" s="11" t="n"/>
      <c r="E62" s="12" t="n"/>
      <c r="F62" s="12" t="n"/>
      <c r="G62" s="12" t="n"/>
      <c r="H62" s="11" t="n"/>
      <c r="I62" s="13" t="n"/>
      <c r="J62" s="14" t="n"/>
      <c r="K62" s="17">
        <f>IF(A62="","",IF(E62="","",IF(G62&lt;&gt;"",MAX(0,G62-E62),MAX(0,TODAY()-E62))))</f>
        <v/>
      </c>
      <c r="L62" s="18">
        <f>IF(A62="","",IF(OR(B62="",C62="",D62="",E62="",H62="",I62="",J62=""),"Eingaben prüfen",IF(AND(G62&lt;&gt;"",E62&lt;&gt;"",G62&lt;E62),"Datum prüfen",IF(AND(F62&lt;&gt;"",E62&lt;&gt;"",F62&lt;E62),"Fälligkeit prüfen",IF(AND(J62="Zurückgegeben",G62=""),"Rückgabedatum fehlt",IF(AND(J62="Ausgegeben",G62&lt;&gt;""),"Status prüfen",IF(J62="Klärung","Manuell klären",IF(I62&gt;'Parameter'!$B$10,"Menge prüfen",IF(AND(J62="Ausgegeben",G62="",COUNTIFS($C$3:$C$102,C62,$J$3:$J$102,"Ausgegeben",$G$3:$G$102,"")&gt;1),"Schlüssel mehrfach offen",IF(AND(J62="Ausgegeben",G62="",F62&lt;&gt;"",TODAY()&gt;F62),"Rückgabe überfällig",IF(AND(J62="Ausgegeben",G62="",K62&gt;'Parameter'!$B$9),"Offene Dauer prüfen","Ohne Hinweis")))))))))))</f>
        <v/>
      </c>
    </row>
    <row r="63" ht="21" customHeight="1">
      <c r="A63" s="11" t="n"/>
      <c r="B63" s="11" t="n"/>
      <c r="C63" s="11" t="n"/>
      <c r="D63" s="11" t="n"/>
      <c r="E63" s="12" t="n"/>
      <c r="F63" s="12" t="n"/>
      <c r="G63" s="12" t="n"/>
      <c r="H63" s="11" t="n"/>
      <c r="I63" s="13" t="n"/>
      <c r="J63" s="14" t="n"/>
      <c r="K63" s="15">
        <f>IF(A63="","",IF(E63="","",IF(G63&lt;&gt;"",MAX(0,G63-E63),MAX(0,TODAY()-E63))))</f>
        <v/>
      </c>
      <c r="L63" s="16">
        <f>IF(A63="","",IF(OR(B63="",C63="",D63="",E63="",H63="",I63="",J63=""),"Eingaben prüfen",IF(AND(G63&lt;&gt;"",E63&lt;&gt;"",G63&lt;E63),"Datum prüfen",IF(AND(F63&lt;&gt;"",E63&lt;&gt;"",F63&lt;E63),"Fälligkeit prüfen",IF(AND(J63="Zurückgegeben",G63=""),"Rückgabedatum fehlt",IF(AND(J63="Ausgegeben",G63&lt;&gt;""),"Status prüfen",IF(J63="Klärung","Manuell klären",IF(I63&gt;'Parameter'!$B$10,"Menge prüfen",IF(AND(J63="Ausgegeben",G63="",COUNTIFS($C$3:$C$102,C63,$J$3:$J$102,"Ausgegeben",$G$3:$G$102,"")&gt;1),"Schlüssel mehrfach offen",IF(AND(J63="Ausgegeben",G63="",F63&lt;&gt;"",TODAY()&gt;F63),"Rückgabe überfällig",IF(AND(J63="Ausgegeben",G63="",K63&gt;'Parameter'!$B$9),"Offene Dauer prüfen","Ohne Hinweis")))))))))))</f>
        <v/>
      </c>
    </row>
    <row r="64" ht="21" customHeight="1">
      <c r="A64" s="11" t="n"/>
      <c r="B64" s="11" t="n"/>
      <c r="C64" s="11" t="n"/>
      <c r="D64" s="11" t="n"/>
      <c r="E64" s="12" t="n"/>
      <c r="F64" s="12" t="n"/>
      <c r="G64" s="12" t="n"/>
      <c r="H64" s="11" t="n"/>
      <c r="I64" s="13" t="n"/>
      <c r="J64" s="14" t="n"/>
      <c r="K64" s="17">
        <f>IF(A64="","",IF(E64="","",IF(G64&lt;&gt;"",MAX(0,G64-E64),MAX(0,TODAY()-E64))))</f>
        <v/>
      </c>
      <c r="L64" s="18">
        <f>IF(A64="","",IF(OR(B64="",C64="",D64="",E64="",H64="",I64="",J64=""),"Eingaben prüfen",IF(AND(G64&lt;&gt;"",E64&lt;&gt;"",G64&lt;E64),"Datum prüfen",IF(AND(F64&lt;&gt;"",E64&lt;&gt;"",F64&lt;E64),"Fälligkeit prüfen",IF(AND(J64="Zurückgegeben",G64=""),"Rückgabedatum fehlt",IF(AND(J64="Ausgegeben",G64&lt;&gt;""),"Status prüfen",IF(J64="Klärung","Manuell klären",IF(I64&gt;'Parameter'!$B$10,"Menge prüfen",IF(AND(J64="Ausgegeben",G64="",COUNTIFS($C$3:$C$102,C64,$J$3:$J$102,"Ausgegeben",$G$3:$G$102,"")&gt;1),"Schlüssel mehrfach offen",IF(AND(J64="Ausgegeben",G64="",F64&lt;&gt;"",TODAY()&gt;F64),"Rückgabe überfällig",IF(AND(J64="Ausgegeben",G64="",K64&gt;'Parameter'!$B$9),"Offene Dauer prüfen","Ohne Hinweis")))))))))))</f>
        <v/>
      </c>
    </row>
    <row r="65" ht="21" customHeight="1">
      <c r="A65" s="11" t="n"/>
      <c r="B65" s="11" t="n"/>
      <c r="C65" s="11" t="n"/>
      <c r="D65" s="11" t="n"/>
      <c r="E65" s="12" t="n"/>
      <c r="F65" s="12" t="n"/>
      <c r="G65" s="12" t="n"/>
      <c r="H65" s="11" t="n"/>
      <c r="I65" s="13" t="n"/>
      <c r="J65" s="14" t="n"/>
      <c r="K65" s="15">
        <f>IF(A65="","",IF(E65="","",IF(G65&lt;&gt;"",MAX(0,G65-E65),MAX(0,TODAY()-E65))))</f>
        <v/>
      </c>
      <c r="L65" s="16">
        <f>IF(A65="","",IF(OR(B65="",C65="",D65="",E65="",H65="",I65="",J65=""),"Eingaben prüfen",IF(AND(G65&lt;&gt;"",E65&lt;&gt;"",G65&lt;E65),"Datum prüfen",IF(AND(F65&lt;&gt;"",E65&lt;&gt;"",F65&lt;E65),"Fälligkeit prüfen",IF(AND(J65="Zurückgegeben",G65=""),"Rückgabedatum fehlt",IF(AND(J65="Ausgegeben",G65&lt;&gt;""),"Status prüfen",IF(J65="Klärung","Manuell klären",IF(I65&gt;'Parameter'!$B$10,"Menge prüfen",IF(AND(J65="Ausgegeben",G65="",COUNTIFS($C$3:$C$102,C65,$J$3:$J$102,"Ausgegeben",$G$3:$G$102,"")&gt;1),"Schlüssel mehrfach offen",IF(AND(J65="Ausgegeben",G65="",F65&lt;&gt;"",TODAY()&gt;F65),"Rückgabe überfällig",IF(AND(J65="Ausgegeben",G65="",K65&gt;'Parameter'!$B$9),"Offene Dauer prüfen","Ohne Hinweis")))))))))))</f>
        <v/>
      </c>
    </row>
    <row r="66" ht="21" customHeight="1">
      <c r="A66" s="11" t="n"/>
      <c r="B66" s="11" t="n"/>
      <c r="C66" s="11" t="n"/>
      <c r="D66" s="11" t="n"/>
      <c r="E66" s="12" t="n"/>
      <c r="F66" s="12" t="n"/>
      <c r="G66" s="12" t="n"/>
      <c r="H66" s="11" t="n"/>
      <c r="I66" s="13" t="n"/>
      <c r="J66" s="14" t="n"/>
      <c r="K66" s="17">
        <f>IF(A66="","",IF(E66="","",IF(G66&lt;&gt;"",MAX(0,G66-E66),MAX(0,TODAY()-E66))))</f>
        <v/>
      </c>
      <c r="L66" s="18">
        <f>IF(A66="","",IF(OR(B66="",C66="",D66="",E66="",H66="",I66="",J66=""),"Eingaben prüfen",IF(AND(G66&lt;&gt;"",E66&lt;&gt;"",G66&lt;E66),"Datum prüfen",IF(AND(F66&lt;&gt;"",E66&lt;&gt;"",F66&lt;E66),"Fälligkeit prüfen",IF(AND(J66="Zurückgegeben",G66=""),"Rückgabedatum fehlt",IF(AND(J66="Ausgegeben",G66&lt;&gt;""),"Status prüfen",IF(J66="Klärung","Manuell klären",IF(I66&gt;'Parameter'!$B$10,"Menge prüfen",IF(AND(J66="Ausgegeben",G66="",COUNTIFS($C$3:$C$102,C66,$J$3:$J$102,"Ausgegeben",$G$3:$G$102,"")&gt;1),"Schlüssel mehrfach offen",IF(AND(J66="Ausgegeben",G66="",F66&lt;&gt;"",TODAY()&gt;F66),"Rückgabe überfällig",IF(AND(J66="Ausgegeben",G66="",K66&gt;'Parameter'!$B$9),"Offene Dauer prüfen","Ohne Hinweis")))))))))))</f>
        <v/>
      </c>
    </row>
    <row r="67" ht="21" customHeight="1">
      <c r="A67" s="11" t="n"/>
      <c r="B67" s="11" t="n"/>
      <c r="C67" s="11" t="n"/>
      <c r="D67" s="11" t="n"/>
      <c r="E67" s="12" t="n"/>
      <c r="F67" s="12" t="n"/>
      <c r="G67" s="12" t="n"/>
      <c r="H67" s="11" t="n"/>
      <c r="I67" s="13" t="n"/>
      <c r="J67" s="14" t="n"/>
      <c r="K67" s="15">
        <f>IF(A67="","",IF(E67="","",IF(G67&lt;&gt;"",MAX(0,G67-E67),MAX(0,TODAY()-E67))))</f>
        <v/>
      </c>
      <c r="L67" s="16">
        <f>IF(A67="","",IF(OR(B67="",C67="",D67="",E67="",H67="",I67="",J67=""),"Eingaben prüfen",IF(AND(G67&lt;&gt;"",E67&lt;&gt;"",G67&lt;E67),"Datum prüfen",IF(AND(F67&lt;&gt;"",E67&lt;&gt;"",F67&lt;E67),"Fälligkeit prüfen",IF(AND(J67="Zurückgegeben",G67=""),"Rückgabedatum fehlt",IF(AND(J67="Ausgegeben",G67&lt;&gt;""),"Status prüfen",IF(J67="Klärung","Manuell klären",IF(I67&gt;'Parameter'!$B$10,"Menge prüfen",IF(AND(J67="Ausgegeben",G67="",COUNTIFS($C$3:$C$102,C67,$J$3:$J$102,"Ausgegeben",$G$3:$G$102,"")&gt;1),"Schlüssel mehrfach offen",IF(AND(J67="Ausgegeben",G67="",F67&lt;&gt;"",TODAY()&gt;F67),"Rückgabe überfällig",IF(AND(J67="Ausgegeben",G67="",K67&gt;'Parameter'!$B$9),"Offene Dauer prüfen","Ohne Hinweis")))))))))))</f>
        <v/>
      </c>
    </row>
    <row r="68" ht="21" customHeight="1">
      <c r="A68" s="11" t="n"/>
      <c r="B68" s="11" t="n"/>
      <c r="C68" s="11" t="n"/>
      <c r="D68" s="11" t="n"/>
      <c r="E68" s="12" t="n"/>
      <c r="F68" s="12" t="n"/>
      <c r="G68" s="12" t="n"/>
      <c r="H68" s="11" t="n"/>
      <c r="I68" s="13" t="n"/>
      <c r="J68" s="14" t="n"/>
      <c r="K68" s="17">
        <f>IF(A68="","",IF(E68="","",IF(G68&lt;&gt;"",MAX(0,G68-E68),MAX(0,TODAY()-E68))))</f>
        <v/>
      </c>
      <c r="L68" s="18">
        <f>IF(A68="","",IF(OR(B68="",C68="",D68="",E68="",H68="",I68="",J68=""),"Eingaben prüfen",IF(AND(G68&lt;&gt;"",E68&lt;&gt;"",G68&lt;E68),"Datum prüfen",IF(AND(F68&lt;&gt;"",E68&lt;&gt;"",F68&lt;E68),"Fälligkeit prüfen",IF(AND(J68="Zurückgegeben",G68=""),"Rückgabedatum fehlt",IF(AND(J68="Ausgegeben",G68&lt;&gt;""),"Status prüfen",IF(J68="Klärung","Manuell klären",IF(I68&gt;'Parameter'!$B$10,"Menge prüfen",IF(AND(J68="Ausgegeben",G68="",COUNTIFS($C$3:$C$102,C68,$J$3:$J$102,"Ausgegeben",$G$3:$G$102,"")&gt;1),"Schlüssel mehrfach offen",IF(AND(J68="Ausgegeben",G68="",F68&lt;&gt;"",TODAY()&gt;F68),"Rückgabe überfällig",IF(AND(J68="Ausgegeben",G68="",K68&gt;'Parameter'!$B$9),"Offene Dauer prüfen","Ohne Hinweis")))))))))))</f>
        <v/>
      </c>
    </row>
    <row r="69" ht="21" customHeight="1">
      <c r="A69" s="11" t="n"/>
      <c r="B69" s="11" t="n"/>
      <c r="C69" s="11" t="n"/>
      <c r="D69" s="11" t="n"/>
      <c r="E69" s="12" t="n"/>
      <c r="F69" s="12" t="n"/>
      <c r="G69" s="12" t="n"/>
      <c r="H69" s="11" t="n"/>
      <c r="I69" s="13" t="n"/>
      <c r="J69" s="14" t="n"/>
      <c r="K69" s="15">
        <f>IF(A69="","",IF(E69="","",IF(G69&lt;&gt;"",MAX(0,G69-E69),MAX(0,TODAY()-E69))))</f>
        <v/>
      </c>
      <c r="L69" s="16">
        <f>IF(A69="","",IF(OR(B69="",C69="",D69="",E69="",H69="",I69="",J69=""),"Eingaben prüfen",IF(AND(G69&lt;&gt;"",E69&lt;&gt;"",G69&lt;E69),"Datum prüfen",IF(AND(F69&lt;&gt;"",E69&lt;&gt;"",F69&lt;E69),"Fälligkeit prüfen",IF(AND(J69="Zurückgegeben",G69=""),"Rückgabedatum fehlt",IF(AND(J69="Ausgegeben",G69&lt;&gt;""),"Status prüfen",IF(J69="Klärung","Manuell klären",IF(I69&gt;'Parameter'!$B$10,"Menge prüfen",IF(AND(J69="Ausgegeben",G69="",COUNTIFS($C$3:$C$102,C69,$J$3:$J$102,"Ausgegeben",$G$3:$G$102,"")&gt;1),"Schlüssel mehrfach offen",IF(AND(J69="Ausgegeben",G69="",F69&lt;&gt;"",TODAY()&gt;F69),"Rückgabe überfällig",IF(AND(J69="Ausgegeben",G69="",K69&gt;'Parameter'!$B$9),"Offene Dauer prüfen","Ohne Hinweis")))))))))))</f>
        <v/>
      </c>
    </row>
    <row r="70" ht="21" customHeight="1">
      <c r="A70" s="11" t="n"/>
      <c r="B70" s="11" t="n"/>
      <c r="C70" s="11" t="n"/>
      <c r="D70" s="11" t="n"/>
      <c r="E70" s="12" t="n"/>
      <c r="F70" s="12" t="n"/>
      <c r="G70" s="12" t="n"/>
      <c r="H70" s="11" t="n"/>
      <c r="I70" s="13" t="n"/>
      <c r="J70" s="14" t="n"/>
      <c r="K70" s="17">
        <f>IF(A70="","",IF(E70="","",IF(G70&lt;&gt;"",MAX(0,G70-E70),MAX(0,TODAY()-E70))))</f>
        <v/>
      </c>
      <c r="L70" s="18">
        <f>IF(A70="","",IF(OR(B70="",C70="",D70="",E70="",H70="",I70="",J70=""),"Eingaben prüfen",IF(AND(G70&lt;&gt;"",E70&lt;&gt;"",G70&lt;E70),"Datum prüfen",IF(AND(F70&lt;&gt;"",E70&lt;&gt;"",F70&lt;E70),"Fälligkeit prüfen",IF(AND(J70="Zurückgegeben",G70=""),"Rückgabedatum fehlt",IF(AND(J70="Ausgegeben",G70&lt;&gt;""),"Status prüfen",IF(J70="Klärung","Manuell klären",IF(I70&gt;'Parameter'!$B$10,"Menge prüfen",IF(AND(J70="Ausgegeben",G70="",COUNTIFS($C$3:$C$102,C70,$J$3:$J$102,"Ausgegeben",$G$3:$G$102,"")&gt;1),"Schlüssel mehrfach offen",IF(AND(J70="Ausgegeben",G70="",F70&lt;&gt;"",TODAY()&gt;F70),"Rückgabe überfällig",IF(AND(J70="Ausgegeben",G70="",K70&gt;'Parameter'!$B$9),"Offene Dauer prüfen","Ohne Hinweis")))))))))))</f>
        <v/>
      </c>
    </row>
    <row r="71" ht="21" customHeight="1">
      <c r="A71" s="11" t="n"/>
      <c r="B71" s="11" t="n"/>
      <c r="C71" s="11" t="n"/>
      <c r="D71" s="11" t="n"/>
      <c r="E71" s="12" t="n"/>
      <c r="F71" s="12" t="n"/>
      <c r="G71" s="12" t="n"/>
      <c r="H71" s="11" t="n"/>
      <c r="I71" s="13" t="n"/>
      <c r="J71" s="14" t="n"/>
      <c r="K71" s="15">
        <f>IF(A71="","",IF(E71="","",IF(G71&lt;&gt;"",MAX(0,G71-E71),MAX(0,TODAY()-E71))))</f>
        <v/>
      </c>
      <c r="L71" s="16">
        <f>IF(A71="","",IF(OR(B71="",C71="",D71="",E71="",H71="",I71="",J71=""),"Eingaben prüfen",IF(AND(G71&lt;&gt;"",E71&lt;&gt;"",G71&lt;E71),"Datum prüfen",IF(AND(F71&lt;&gt;"",E71&lt;&gt;"",F71&lt;E71),"Fälligkeit prüfen",IF(AND(J71="Zurückgegeben",G71=""),"Rückgabedatum fehlt",IF(AND(J71="Ausgegeben",G71&lt;&gt;""),"Status prüfen",IF(J71="Klärung","Manuell klären",IF(I71&gt;'Parameter'!$B$10,"Menge prüfen",IF(AND(J71="Ausgegeben",G71="",COUNTIFS($C$3:$C$102,C71,$J$3:$J$102,"Ausgegeben",$G$3:$G$102,"")&gt;1),"Schlüssel mehrfach offen",IF(AND(J71="Ausgegeben",G71="",F71&lt;&gt;"",TODAY()&gt;F71),"Rückgabe überfällig",IF(AND(J71="Ausgegeben",G71="",K71&gt;'Parameter'!$B$9),"Offene Dauer prüfen","Ohne Hinweis")))))))))))</f>
        <v/>
      </c>
    </row>
    <row r="72" ht="21" customHeight="1">
      <c r="A72" s="11" t="n"/>
      <c r="B72" s="11" t="n"/>
      <c r="C72" s="11" t="n"/>
      <c r="D72" s="11" t="n"/>
      <c r="E72" s="12" t="n"/>
      <c r="F72" s="12" t="n"/>
      <c r="G72" s="12" t="n"/>
      <c r="H72" s="11" t="n"/>
      <c r="I72" s="13" t="n"/>
      <c r="J72" s="14" t="n"/>
      <c r="K72" s="17">
        <f>IF(A72="","",IF(E72="","",IF(G72&lt;&gt;"",MAX(0,G72-E72),MAX(0,TODAY()-E72))))</f>
        <v/>
      </c>
      <c r="L72" s="18">
        <f>IF(A72="","",IF(OR(B72="",C72="",D72="",E72="",H72="",I72="",J72=""),"Eingaben prüfen",IF(AND(G72&lt;&gt;"",E72&lt;&gt;"",G72&lt;E72),"Datum prüfen",IF(AND(F72&lt;&gt;"",E72&lt;&gt;"",F72&lt;E72),"Fälligkeit prüfen",IF(AND(J72="Zurückgegeben",G72=""),"Rückgabedatum fehlt",IF(AND(J72="Ausgegeben",G72&lt;&gt;""),"Status prüfen",IF(J72="Klärung","Manuell klären",IF(I72&gt;'Parameter'!$B$10,"Menge prüfen",IF(AND(J72="Ausgegeben",G72="",COUNTIFS($C$3:$C$102,C72,$J$3:$J$102,"Ausgegeben",$G$3:$G$102,"")&gt;1),"Schlüssel mehrfach offen",IF(AND(J72="Ausgegeben",G72="",F72&lt;&gt;"",TODAY()&gt;F72),"Rückgabe überfällig",IF(AND(J72="Ausgegeben",G72="",K72&gt;'Parameter'!$B$9),"Offene Dauer prüfen","Ohne Hinweis")))))))))))</f>
        <v/>
      </c>
    </row>
    <row r="73" ht="21" customHeight="1">
      <c r="A73" s="11" t="n"/>
      <c r="B73" s="11" t="n"/>
      <c r="C73" s="11" t="n"/>
      <c r="D73" s="11" t="n"/>
      <c r="E73" s="12" t="n"/>
      <c r="F73" s="12" t="n"/>
      <c r="G73" s="12" t="n"/>
      <c r="H73" s="11" t="n"/>
      <c r="I73" s="13" t="n"/>
      <c r="J73" s="14" t="n"/>
      <c r="K73" s="15">
        <f>IF(A73="","",IF(E73="","",IF(G73&lt;&gt;"",MAX(0,G73-E73),MAX(0,TODAY()-E73))))</f>
        <v/>
      </c>
      <c r="L73" s="16">
        <f>IF(A73="","",IF(OR(B73="",C73="",D73="",E73="",H73="",I73="",J73=""),"Eingaben prüfen",IF(AND(G73&lt;&gt;"",E73&lt;&gt;"",G73&lt;E73),"Datum prüfen",IF(AND(F73&lt;&gt;"",E73&lt;&gt;"",F73&lt;E73),"Fälligkeit prüfen",IF(AND(J73="Zurückgegeben",G73=""),"Rückgabedatum fehlt",IF(AND(J73="Ausgegeben",G73&lt;&gt;""),"Status prüfen",IF(J73="Klärung","Manuell klären",IF(I73&gt;'Parameter'!$B$10,"Menge prüfen",IF(AND(J73="Ausgegeben",G73="",COUNTIFS($C$3:$C$102,C73,$J$3:$J$102,"Ausgegeben",$G$3:$G$102,"")&gt;1),"Schlüssel mehrfach offen",IF(AND(J73="Ausgegeben",G73="",F73&lt;&gt;"",TODAY()&gt;F73),"Rückgabe überfällig",IF(AND(J73="Ausgegeben",G73="",K73&gt;'Parameter'!$B$9),"Offene Dauer prüfen","Ohne Hinweis")))))))))))</f>
        <v/>
      </c>
    </row>
    <row r="74" ht="21" customHeight="1">
      <c r="A74" s="11" t="n"/>
      <c r="B74" s="11" t="n"/>
      <c r="C74" s="11" t="n"/>
      <c r="D74" s="11" t="n"/>
      <c r="E74" s="12" t="n"/>
      <c r="F74" s="12" t="n"/>
      <c r="G74" s="12" t="n"/>
      <c r="H74" s="11" t="n"/>
      <c r="I74" s="13" t="n"/>
      <c r="J74" s="14" t="n"/>
      <c r="K74" s="17">
        <f>IF(A74="","",IF(E74="","",IF(G74&lt;&gt;"",MAX(0,G74-E74),MAX(0,TODAY()-E74))))</f>
        <v/>
      </c>
      <c r="L74" s="18">
        <f>IF(A74="","",IF(OR(B74="",C74="",D74="",E74="",H74="",I74="",J74=""),"Eingaben prüfen",IF(AND(G74&lt;&gt;"",E74&lt;&gt;"",G74&lt;E74),"Datum prüfen",IF(AND(F74&lt;&gt;"",E74&lt;&gt;"",F74&lt;E74),"Fälligkeit prüfen",IF(AND(J74="Zurückgegeben",G74=""),"Rückgabedatum fehlt",IF(AND(J74="Ausgegeben",G74&lt;&gt;""),"Status prüfen",IF(J74="Klärung","Manuell klären",IF(I74&gt;'Parameter'!$B$10,"Menge prüfen",IF(AND(J74="Ausgegeben",G74="",COUNTIFS($C$3:$C$102,C74,$J$3:$J$102,"Ausgegeben",$G$3:$G$102,"")&gt;1),"Schlüssel mehrfach offen",IF(AND(J74="Ausgegeben",G74="",F74&lt;&gt;"",TODAY()&gt;F74),"Rückgabe überfällig",IF(AND(J74="Ausgegeben",G74="",K74&gt;'Parameter'!$B$9),"Offene Dauer prüfen","Ohne Hinweis")))))))))))</f>
        <v/>
      </c>
    </row>
    <row r="75" ht="21" customHeight="1">
      <c r="A75" s="11" t="n"/>
      <c r="B75" s="11" t="n"/>
      <c r="C75" s="11" t="n"/>
      <c r="D75" s="11" t="n"/>
      <c r="E75" s="12" t="n"/>
      <c r="F75" s="12" t="n"/>
      <c r="G75" s="12" t="n"/>
      <c r="H75" s="11" t="n"/>
      <c r="I75" s="13" t="n"/>
      <c r="J75" s="14" t="n"/>
      <c r="K75" s="15">
        <f>IF(A75="","",IF(E75="","",IF(G75&lt;&gt;"",MAX(0,G75-E75),MAX(0,TODAY()-E75))))</f>
        <v/>
      </c>
      <c r="L75" s="16">
        <f>IF(A75="","",IF(OR(B75="",C75="",D75="",E75="",H75="",I75="",J75=""),"Eingaben prüfen",IF(AND(G75&lt;&gt;"",E75&lt;&gt;"",G75&lt;E75),"Datum prüfen",IF(AND(F75&lt;&gt;"",E75&lt;&gt;"",F75&lt;E75),"Fälligkeit prüfen",IF(AND(J75="Zurückgegeben",G75=""),"Rückgabedatum fehlt",IF(AND(J75="Ausgegeben",G75&lt;&gt;""),"Status prüfen",IF(J75="Klärung","Manuell klären",IF(I75&gt;'Parameter'!$B$10,"Menge prüfen",IF(AND(J75="Ausgegeben",G75="",COUNTIFS($C$3:$C$102,C75,$J$3:$J$102,"Ausgegeben",$G$3:$G$102,"")&gt;1),"Schlüssel mehrfach offen",IF(AND(J75="Ausgegeben",G75="",F75&lt;&gt;"",TODAY()&gt;F75),"Rückgabe überfällig",IF(AND(J75="Ausgegeben",G75="",K75&gt;'Parameter'!$B$9),"Offene Dauer prüfen","Ohne Hinweis")))))))))))</f>
        <v/>
      </c>
    </row>
    <row r="76" ht="21" customHeight="1">
      <c r="A76" s="11" t="n"/>
      <c r="B76" s="11" t="n"/>
      <c r="C76" s="11" t="n"/>
      <c r="D76" s="11" t="n"/>
      <c r="E76" s="12" t="n"/>
      <c r="F76" s="12" t="n"/>
      <c r="G76" s="12" t="n"/>
      <c r="H76" s="11" t="n"/>
      <c r="I76" s="13" t="n"/>
      <c r="J76" s="14" t="n"/>
      <c r="K76" s="17">
        <f>IF(A76="","",IF(E76="","",IF(G76&lt;&gt;"",MAX(0,G76-E76),MAX(0,TODAY()-E76))))</f>
        <v/>
      </c>
      <c r="L76" s="18">
        <f>IF(A76="","",IF(OR(B76="",C76="",D76="",E76="",H76="",I76="",J76=""),"Eingaben prüfen",IF(AND(G76&lt;&gt;"",E76&lt;&gt;"",G76&lt;E76),"Datum prüfen",IF(AND(F76&lt;&gt;"",E76&lt;&gt;"",F76&lt;E76),"Fälligkeit prüfen",IF(AND(J76="Zurückgegeben",G76=""),"Rückgabedatum fehlt",IF(AND(J76="Ausgegeben",G76&lt;&gt;""),"Status prüfen",IF(J76="Klärung","Manuell klären",IF(I76&gt;'Parameter'!$B$10,"Menge prüfen",IF(AND(J76="Ausgegeben",G76="",COUNTIFS($C$3:$C$102,C76,$J$3:$J$102,"Ausgegeben",$G$3:$G$102,"")&gt;1),"Schlüssel mehrfach offen",IF(AND(J76="Ausgegeben",G76="",F76&lt;&gt;"",TODAY()&gt;F76),"Rückgabe überfällig",IF(AND(J76="Ausgegeben",G76="",K76&gt;'Parameter'!$B$9),"Offene Dauer prüfen","Ohne Hinweis")))))))))))</f>
        <v/>
      </c>
    </row>
    <row r="77" ht="21" customHeight="1">
      <c r="A77" s="11" t="n"/>
      <c r="B77" s="11" t="n"/>
      <c r="C77" s="11" t="n"/>
      <c r="D77" s="11" t="n"/>
      <c r="E77" s="12" t="n"/>
      <c r="F77" s="12" t="n"/>
      <c r="G77" s="12" t="n"/>
      <c r="H77" s="11" t="n"/>
      <c r="I77" s="13" t="n"/>
      <c r="J77" s="14" t="n"/>
      <c r="K77" s="15">
        <f>IF(A77="","",IF(E77="","",IF(G77&lt;&gt;"",MAX(0,G77-E77),MAX(0,TODAY()-E77))))</f>
        <v/>
      </c>
      <c r="L77" s="16">
        <f>IF(A77="","",IF(OR(B77="",C77="",D77="",E77="",H77="",I77="",J77=""),"Eingaben prüfen",IF(AND(G77&lt;&gt;"",E77&lt;&gt;"",G77&lt;E77),"Datum prüfen",IF(AND(F77&lt;&gt;"",E77&lt;&gt;"",F77&lt;E77),"Fälligkeit prüfen",IF(AND(J77="Zurückgegeben",G77=""),"Rückgabedatum fehlt",IF(AND(J77="Ausgegeben",G77&lt;&gt;""),"Status prüfen",IF(J77="Klärung","Manuell klären",IF(I77&gt;'Parameter'!$B$10,"Menge prüfen",IF(AND(J77="Ausgegeben",G77="",COUNTIFS($C$3:$C$102,C77,$J$3:$J$102,"Ausgegeben",$G$3:$G$102,"")&gt;1),"Schlüssel mehrfach offen",IF(AND(J77="Ausgegeben",G77="",F77&lt;&gt;"",TODAY()&gt;F77),"Rückgabe überfällig",IF(AND(J77="Ausgegeben",G77="",K77&gt;'Parameter'!$B$9),"Offene Dauer prüfen","Ohne Hinweis")))))))))))</f>
        <v/>
      </c>
    </row>
    <row r="78" ht="21" customHeight="1">
      <c r="A78" s="11" t="n"/>
      <c r="B78" s="11" t="n"/>
      <c r="C78" s="11" t="n"/>
      <c r="D78" s="11" t="n"/>
      <c r="E78" s="12" t="n"/>
      <c r="F78" s="12" t="n"/>
      <c r="G78" s="12" t="n"/>
      <c r="H78" s="11" t="n"/>
      <c r="I78" s="13" t="n"/>
      <c r="J78" s="14" t="n"/>
      <c r="K78" s="17">
        <f>IF(A78="","",IF(E78="","",IF(G78&lt;&gt;"",MAX(0,G78-E78),MAX(0,TODAY()-E78))))</f>
        <v/>
      </c>
      <c r="L78" s="18">
        <f>IF(A78="","",IF(OR(B78="",C78="",D78="",E78="",H78="",I78="",J78=""),"Eingaben prüfen",IF(AND(G78&lt;&gt;"",E78&lt;&gt;"",G78&lt;E78),"Datum prüfen",IF(AND(F78&lt;&gt;"",E78&lt;&gt;"",F78&lt;E78),"Fälligkeit prüfen",IF(AND(J78="Zurückgegeben",G78=""),"Rückgabedatum fehlt",IF(AND(J78="Ausgegeben",G78&lt;&gt;""),"Status prüfen",IF(J78="Klärung","Manuell klären",IF(I78&gt;'Parameter'!$B$10,"Menge prüfen",IF(AND(J78="Ausgegeben",G78="",COUNTIFS($C$3:$C$102,C78,$J$3:$J$102,"Ausgegeben",$G$3:$G$102,"")&gt;1),"Schlüssel mehrfach offen",IF(AND(J78="Ausgegeben",G78="",F78&lt;&gt;"",TODAY()&gt;F78),"Rückgabe überfällig",IF(AND(J78="Ausgegeben",G78="",K78&gt;'Parameter'!$B$9),"Offene Dauer prüfen","Ohne Hinweis")))))))))))</f>
        <v/>
      </c>
    </row>
    <row r="79" ht="21" customHeight="1">
      <c r="A79" s="11" t="n"/>
      <c r="B79" s="11" t="n"/>
      <c r="C79" s="11" t="n"/>
      <c r="D79" s="11" t="n"/>
      <c r="E79" s="12" t="n"/>
      <c r="F79" s="12" t="n"/>
      <c r="G79" s="12" t="n"/>
      <c r="H79" s="11" t="n"/>
      <c r="I79" s="13" t="n"/>
      <c r="J79" s="14" t="n"/>
      <c r="K79" s="15">
        <f>IF(A79="","",IF(E79="","",IF(G79&lt;&gt;"",MAX(0,G79-E79),MAX(0,TODAY()-E79))))</f>
        <v/>
      </c>
      <c r="L79" s="16">
        <f>IF(A79="","",IF(OR(B79="",C79="",D79="",E79="",H79="",I79="",J79=""),"Eingaben prüfen",IF(AND(G79&lt;&gt;"",E79&lt;&gt;"",G79&lt;E79),"Datum prüfen",IF(AND(F79&lt;&gt;"",E79&lt;&gt;"",F79&lt;E79),"Fälligkeit prüfen",IF(AND(J79="Zurückgegeben",G79=""),"Rückgabedatum fehlt",IF(AND(J79="Ausgegeben",G79&lt;&gt;""),"Status prüfen",IF(J79="Klärung","Manuell klären",IF(I79&gt;'Parameter'!$B$10,"Menge prüfen",IF(AND(J79="Ausgegeben",G79="",COUNTIFS($C$3:$C$102,C79,$J$3:$J$102,"Ausgegeben",$G$3:$G$102,"")&gt;1),"Schlüssel mehrfach offen",IF(AND(J79="Ausgegeben",G79="",F79&lt;&gt;"",TODAY()&gt;F79),"Rückgabe überfällig",IF(AND(J79="Ausgegeben",G79="",K79&gt;'Parameter'!$B$9),"Offene Dauer prüfen","Ohne Hinweis")))))))))))</f>
        <v/>
      </c>
    </row>
    <row r="80" ht="21" customHeight="1">
      <c r="A80" s="11" t="n"/>
      <c r="B80" s="11" t="n"/>
      <c r="C80" s="11" t="n"/>
      <c r="D80" s="11" t="n"/>
      <c r="E80" s="12" t="n"/>
      <c r="F80" s="12" t="n"/>
      <c r="G80" s="12" t="n"/>
      <c r="H80" s="11" t="n"/>
      <c r="I80" s="13" t="n"/>
      <c r="J80" s="14" t="n"/>
      <c r="K80" s="17">
        <f>IF(A80="","",IF(E80="","",IF(G80&lt;&gt;"",MAX(0,G80-E80),MAX(0,TODAY()-E80))))</f>
        <v/>
      </c>
      <c r="L80" s="18">
        <f>IF(A80="","",IF(OR(B80="",C80="",D80="",E80="",H80="",I80="",J80=""),"Eingaben prüfen",IF(AND(G80&lt;&gt;"",E80&lt;&gt;"",G80&lt;E80),"Datum prüfen",IF(AND(F80&lt;&gt;"",E80&lt;&gt;"",F80&lt;E80),"Fälligkeit prüfen",IF(AND(J80="Zurückgegeben",G80=""),"Rückgabedatum fehlt",IF(AND(J80="Ausgegeben",G80&lt;&gt;""),"Status prüfen",IF(J80="Klärung","Manuell klären",IF(I80&gt;'Parameter'!$B$10,"Menge prüfen",IF(AND(J80="Ausgegeben",G80="",COUNTIFS($C$3:$C$102,C80,$J$3:$J$102,"Ausgegeben",$G$3:$G$102,"")&gt;1),"Schlüssel mehrfach offen",IF(AND(J80="Ausgegeben",G80="",F80&lt;&gt;"",TODAY()&gt;F80),"Rückgabe überfällig",IF(AND(J80="Ausgegeben",G80="",K80&gt;'Parameter'!$B$9),"Offene Dauer prüfen","Ohne Hinweis")))))))))))</f>
        <v/>
      </c>
    </row>
    <row r="81" ht="21" customHeight="1">
      <c r="A81" s="11" t="n"/>
      <c r="B81" s="11" t="n"/>
      <c r="C81" s="11" t="n"/>
      <c r="D81" s="11" t="n"/>
      <c r="E81" s="12" t="n"/>
      <c r="F81" s="12" t="n"/>
      <c r="G81" s="12" t="n"/>
      <c r="H81" s="11" t="n"/>
      <c r="I81" s="13" t="n"/>
      <c r="J81" s="14" t="n"/>
      <c r="K81" s="15">
        <f>IF(A81="","",IF(E81="","",IF(G81&lt;&gt;"",MAX(0,G81-E81),MAX(0,TODAY()-E81))))</f>
        <v/>
      </c>
      <c r="L81" s="16">
        <f>IF(A81="","",IF(OR(B81="",C81="",D81="",E81="",H81="",I81="",J81=""),"Eingaben prüfen",IF(AND(G81&lt;&gt;"",E81&lt;&gt;"",G81&lt;E81),"Datum prüfen",IF(AND(F81&lt;&gt;"",E81&lt;&gt;"",F81&lt;E81),"Fälligkeit prüfen",IF(AND(J81="Zurückgegeben",G81=""),"Rückgabedatum fehlt",IF(AND(J81="Ausgegeben",G81&lt;&gt;""),"Status prüfen",IF(J81="Klärung","Manuell klären",IF(I81&gt;'Parameter'!$B$10,"Menge prüfen",IF(AND(J81="Ausgegeben",G81="",COUNTIFS($C$3:$C$102,C81,$J$3:$J$102,"Ausgegeben",$G$3:$G$102,"")&gt;1),"Schlüssel mehrfach offen",IF(AND(J81="Ausgegeben",G81="",F81&lt;&gt;"",TODAY()&gt;F81),"Rückgabe überfällig",IF(AND(J81="Ausgegeben",G81="",K81&gt;'Parameter'!$B$9),"Offene Dauer prüfen","Ohne Hinweis")))))))))))</f>
        <v/>
      </c>
    </row>
    <row r="82" ht="21" customHeight="1">
      <c r="A82" s="11" t="n"/>
      <c r="B82" s="11" t="n"/>
      <c r="C82" s="11" t="n"/>
      <c r="D82" s="11" t="n"/>
      <c r="E82" s="12" t="n"/>
      <c r="F82" s="12" t="n"/>
      <c r="G82" s="12" t="n"/>
      <c r="H82" s="11" t="n"/>
      <c r="I82" s="13" t="n"/>
      <c r="J82" s="14" t="n"/>
      <c r="K82" s="17">
        <f>IF(A82="","",IF(E82="","",IF(G82&lt;&gt;"",MAX(0,G82-E82),MAX(0,TODAY()-E82))))</f>
        <v/>
      </c>
      <c r="L82" s="18">
        <f>IF(A82="","",IF(OR(B82="",C82="",D82="",E82="",H82="",I82="",J82=""),"Eingaben prüfen",IF(AND(G82&lt;&gt;"",E82&lt;&gt;"",G82&lt;E82),"Datum prüfen",IF(AND(F82&lt;&gt;"",E82&lt;&gt;"",F82&lt;E82),"Fälligkeit prüfen",IF(AND(J82="Zurückgegeben",G82=""),"Rückgabedatum fehlt",IF(AND(J82="Ausgegeben",G82&lt;&gt;""),"Status prüfen",IF(J82="Klärung","Manuell klären",IF(I82&gt;'Parameter'!$B$10,"Menge prüfen",IF(AND(J82="Ausgegeben",G82="",COUNTIFS($C$3:$C$102,C82,$J$3:$J$102,"Ausgegeben",$G$3:$G$102,"")&gt;1),"Schlüssel mehrfach offen",IF(AND(J82="Ausgegeben",G82="",F82&lt;&gt;"",TODAY()&gt;F82),"Rückgabe überfällig",IF(AND(J82="Ausgegeben",G82="",K82&gt;'Parameter'!$B$9),"Offene Dauer prüfen","Ohne Hinweis")))))))))))</f>
        <v/>
      </c>
    </row>
    <row r="83" ht="21" customHeight="1">
      <c r="A83" s="11" t="n"/>
      <c r="B83" s="11" t="n"/>
      <c r="C83" s="11" t="n"/>
      <c r="D83" s="11" t="n"/>
      <c r="E83" s="12" t="n"/>
      <c r="F83" s="12" t="n"/>
      <c r="G83" s="12" t="n"/>
      <c r="H83" s="11" t="n"/>
      <c r="I83" s="13" t="n"/>
      <c r="J83" s="14" t="n"/>
      <c r="K83" s="15">
        <f>IF(A83="","",IF(E83="","",IF(G83&lt;&gt;"",MAX(0,G83-E83),MAX(0,TODAY()-E83))))</f>
        <v/>
      </c>
      <c r="L83" s="16">
        <f>IF(A83="","",IF(OR(B83="",C83="",D83="",E83="",H83="",I83="",J83=""),"Eingaben prüfen",IF(AND(G83&lt;&gt;"",E83&lt;&gt;"",G83&lt;E83),"Datum prüfen",IF(AND(F83&lt;&gt;"",E83&lt;&gt;"",F83&lt;E83),"Fälligkeit prüfen",IF(AND(J83="Zurückgegeben",G83=""),"Rückgabedatum fehlt",IF(AND(J83="Ausgegeben",G83&lt;&gt;""),"Status prüfen",IF(J83="Klärung","Manuell klären",IF(I83&gt;'Parameter'!$B$10,"Menge prüfen",IF(AND(J83="Ausgegeben",G83="",COUNTIFS($C$3:$C$102,C83,$J$3:$J$102,"Ausgegeben",$G$3:$G$102,"")&gt;1),"Schlüssel mehrfach offen",IF(AND(J83="Ausgegeben",G83="",F83&lt;&gt;"",TODAY()&gt;F83),"Rückgabe überfällig",IF(AND(J83="Ausgegeben",G83="",K83&gt;'Parameter'!$B$9),"Offene Dauer prüfen","Ohne Hinweis")))))))))))</f>
        <v/>
      </c>
    </row>
    <row r="84" ht="21" customHeight="1">
      <c r="A84" s="11" t="n"/>
      <c r="B84" s="11" t="n"/>
      <c r="C84" s="11" t="n"/>
      <c r="D84" s="11" t="n"/>
      <c r="E84" s="12" t="n"/>
      <c r="F84" s="12" t="n"/>
      <c r="G84" s="12" t="n"/>
      <c r="H84" s="11" t="n"/>
      <c r="I84" s="13" t="n"/>
      <c r="J84" s="14" t="n"/>
      <c r="K84" s="17">
        <f>IF(A84="","",IF(E84="","",IF(G84&lt;&gt;"",MAX(0,G84-E84),MAX(0,TODAY()-E84))))</f>
        <v/>
      </c>
      <c r="L84" s="18">
        <f>IF(A84="","",IF(OR(B84="",C84="",D84="",E84="",H84="",I84="",J84=""),"Eingaben prüfen",IF(AND(G84&lt;&gt;"",E84&lt;&gt;"",G84&lt;E84),"Datum prüfen",IF(AND(F84&lt;&gt;"",E84&lt;&gt;"",F84&lt;E84),"Fälligkeit prüfen",IF(AND(J84="Zurückgegeben",G84=""),"Rückgabedatum fehlt",IF(AND(J84="Ausgegeben",G84&lt;&gt;""),"Status prüfen",IF(J84="Klärung","Manuell klären",IF(I84&gt;'Parameter'!$B$10,"Menge prüfen",IF(AND(J84="Ausgegeben",G84="",COUNTIFS($C$3:$C$102,C84,$J$3:$J$102,"Ausgegeben",$G$3:$G$102,"")&gt;1),"Schlüssel mehrfach offen",IF(AND(J84="Ausgegeben",G84="",F84&lt;&gt;"",TODAY()&gt;F84),"Rückgabe überfällig",IF(AND(J84="Ausgegeben",G84="",K84&gt;'Parameter'!$B$9),"Offene Dauer prüfen","Ohne Hinweis")))))))))))</f>
        <v/>
      </c>
    </row>
    <row r="85" ht="21" customHeight="1">
      <c r="A85" s="11" t="n"/>
      <c r="B85" s="11" t="n"/>
      <c r="C85" s="11" t="n"/>
      <c r="D85" s="11" t="n"/>
      <c r="E85" s="12" t="n"/>
      <c r="F85" s="12" t="n"/>
      <c r="G85" s="12" t="n"/>
      <c r="H85" s="11" t="n"/>
      <c r="I85" s="13" t="n"/>
      <c r="J85" s="14" t="n"/>
      <c r="K85" s="15">
        <f>IF(A85="","",IF(E85="","",IF(G85&lt;&gt;"",MAX(0,G85-E85),MAX(0,TODAY()-E85))))</f>
        <v/>
      </c>
      <c r="L85" s="16">
        <f>IF(A85="","",IF(OR(B85="",C85="",D85="",E85="",H85="",I85="",J85=""),"Eingaben prüfen",IF(AND(G85&lt;&gt;"",E85&lt;&gt;"",G85&lt;E85),"Datum prüfen",IF(AND(F85&lt;&gt;"",E85&lt;&gt;"",F85&lt;E85),"Fälligkeit prüfen",IF(AND(J85="Zurückgegeben",G85=""),"Rückgabedatum fehlt",IF(AND(J85="Ausgegeben",G85&lt;&gt;""),"Status prüfen",IF(J85="Klärung","Manuell klären",IF(I85&gt;'Parameter'!$B$10,"Menge prüfen",IF(AND(J85="Ausgegeben",G85="",COUNTIFS($C$3:$C$102,C85,$J$3:$J$102,"Ausgegeben",$G$3:$G$102,"")&gt;1),"Schlüssel mehrfach offen",IF(AND(J85="Ausgegeben",G85="",F85&lt;&gt;"",TODAY()&gt;F85),"Rückgabe überfällig",IF(AND(J85="Ausgegeben",G85="",K85&gt;'Parameter'!$B$9),"Offene Dauer prüfen","Ohne Hinweis")))))))))))</f>
        <v/>
      </c>
    </row>
    <row r="86" ht="21" customHeight="1">
      <c r="A86" s="11" t="n"/>
      <c r="B86" s="11" t="n"/>
      <c r="C86" s="11" t="n"/>
      <c r="D86" s="11" t="n"/>
      <c r="E86" s="12" t="n"/>
      <c r="F86" s="12" t="n"/>
      <c r="G86" s="12" t="n"/>
      <c r="H86" s="11" t="n"/>
      <c r="I86" s="13" t="n"/>
      <c r="J86" s="14" t="n"/>
      <c r="K86" s="17">
        <f>IF(A86="","",IF(E86="","",IF(G86&lt;&gt;"",MAX(0,G86-E86),MAX(0,TODAY()-E86))))</f>
        <v/>
      </c>
      <c r="L86" s="18">
        <f>IF(A86="","",IF(OR(B86="",C86="",D86="",E86="",H86="",I86="",J86=""),"Eingaben prüfen",IF(AND(G86&lt;&gt;"",E86&lt;&gt;"",G86&lt;E86),"Datum prüfen",IF(AND(F86&lt;&gt;"",E86&lt;&gt;"",F86&lt;E86),"Fälligkeit prüfen",IF(AND(J86="Zurückgegeben",G86=""),"Rückgabedatum fehlt",IF(AND(J86="Ausgegeben",G86&lt;&gt;""),"Status prüfen",IF(J86="Klärung","Manuell klären",IF(I86&gt;'Parameter'!$B$10,"Menge prüfen",IF(AND(J86="Ausgegeben",G86="",COUNTIFS($C$3:$C$102,C86,$J$3:$J$102,"Ausgegeben",$G$3:$G$102,"")&gt;1),"Schlüssel mehrfach offen",IF(AND(J86="Ausgegeben",G86="",F86&lt;&gt;"",TODAY()&gt;F86),"Rückgabe überfällig",IF(AND(J86="Ausgegeben",G86="",K86&gt;'Parameter'!$B$9),"Offene Dauer prüfen","Ohne Hinweis")))))))))))</f>
        <v/>
      </c>
    </row>
    <row r="87" ht="21" customHeight="1">
      <c r="A87" s="11" t="n"/>
      <c r="B87" s="11" t="n"/>
      <c r="C87" s="11" t="n"/>
      <c r="D87" s="11" t="n"/>
      <c r="E87" s="12" t="n"/>
      <c r="F87" s="12" t="n"/>
      <c r="G87" s="12" t="n"/>
      <c r="H87" s="11" t="n"/>
      <c r="I87" s="13" t="n"/>
      <c r="J87" s="14" t="n"/>
      <c r="K87" s="15">
        <f>IF(A87="","",IF(E87="","",IF(G87&lt;&gt;"",MAX(0,G87-E87),MAX(0,TODAY()-E87))))</f>
        <v/>
      </c>
      <c r="L87" s="16">
        <f>IF(A87="","",IF(OR(B87="",C87="",D87="",E87="",H87="",I87="",J87=""),"Eingaben prüfen",IF(AND(G87&lt;&gt;"",E87&lt;&gt;"",G87&lt;E87),"Datum prüfen",IF(AND(F87&lt;&gt;"",E87&lt;&gt;"",F87&lt;E87),"Fälligkeit prüfen",IF(AND(J87="Zurückgegeben",G87=""),"Rückgabedatum fehlt",IF(AND(J87="Ausgegeben",G87&lt;&gt;""),"Status prüfen",IF(J87="Klärung","Manuell klären",IF(I87&gt;'Parameter'!$B$10,"Menge prüfen",IF(AND(J87="Ausgegeben",G87="",COUNTIFS($C$3:$C$102,C87,$J$3:$J$102,"Ausgegeben",$G$3:$G$102,"")&gt;1),"Schlüssel mehrfach offen",IF(AND(J87="Ausgegeben",G87="",F87&lt;&gt;"",TODAY()&gt;F87),"Rückgabe überfällig",IF(AND(J87="Ausgegeben",G87="",K87&gt;'Parameter'!$B$9),"Offene Dauer prüfen","Ohne Hinweis")))))))))))</f>
        <v/>
      </c>
    </row>
    <row r="88" ht="21" customHeight="1">
      <c r="A88" s="11" t="n"/>
      <c r="B88" s="11" t="n"/>
      <c r="C88" s="11" t="n"/>
      <c r="D88" s="11" t="n"/>
      <c r="E88" s="12" t="n"/>
      <c r="F88" s="12" t="n"/>
      <c r="G88" s="12" t="n"/>
      <c r="H88" s="11" t="n"/>
      <c r="I88" s="13" t="n"/>
      <c r="J88" s="14" t="n"/>
      <c r="K88" s="17">
        <f>IF(A88="","",IF(E88="","",IF(G88&lt;&gt;"",MAX(0,G88-E88),MAX(0,TODAY()-E88))))</f>
        <v/>
      </c>
      <c r="L88" s="18">
        <f>IF(A88="","",IF(OR(B88="",C88="",D88="",E88="",H88="",I88="",J88=""),"Eingaben prüfen",IF(AND(G88&lt;&gt;"",E88&lt;&gt;"",G88&lt;E88),"Datum prüfen",IF(AND(F88&lt;&gt;"",E88&lt;&gt;"",F88&lt;E88),"Fälligkeit prüfen",IF(AND(J88="Zurückgegeben",G88=""),"Rückgabedatum fehlt",IF(AND(J88="Ausgegeben",G88&lt;&gt;""),"Status prüfen",IF(J88="Klärung","Manuell klären",IF(I88&gt;'Parameter'!$B$10,"Menge prüfen",IF(AND(J88="Ausgegeben",G88="",COUNTIFS($C$3:$C$102,C88,$J$3:$J$102,"Ausgegeben",$G$3:$G$102,"")&gt;1),"Schlüssel mehrfach offen",IF(AND(J88="Ausgegeben",G88="",F88&lt;&gt;"",TODAY()&gt;F88),"Rückgabe überfällig",IF(AND(J88="Ausgegeben",G88="",K88&gt;'Parameter'!$B$9),"Offene Dauer prüfen","Ohne Hinweis")))))))))))</f>
        <v/>
      </c>
    </row>
    <row r="89" ht="21" customHeight="1">
      <c r="A89" s="11" t="n"/>
      <c r="B89" s="11" t="n"/>
      <c r="C89" s="11" t="n"/>
      <c r="D89" s="11" t="n"/>
      <c r="E89" s="12" t="n"/>
      <c r="F89" s="12" t="n"/>
      <c r="G89" s="12" t="n"/>
      <c r="H89" s="11" t="n"/>
      <c r="I89" s="13" t="n"/>
      <c r="J89" s="14" t="n"/>
      <c r="K89" s="15">
        <f>IF(A89="","",IF(E89="","",IF(G89&lt;&gt;"",MAX(0,G89-E89),MAX(0,TODAY()-E89))))</f>
        <v/>
      </c>
      <c r="L89" s="16">
        <f>IF(A89="","",IF(OR(B89="",C89="",D89="",E89="",H89="",I89="",J89=""),"Eingaben prüfen",IF(AND(G89&lt;&gt;"",E89&lt;&gt;"",G89&lt;E89),"Datum prüfen",IF(AND(F89&lt;&gt;"",E89&lt;&gt;"",F89&lt;E89),"Fälligkeit prüfen",IF(AND(J89="Zurückgegeben",G89=""),"Rückgabedatum fehlt",IF(AND(J89="Ausgegeben",G89&lt;&gt;""),"Status prüfen",IF(J89="Klärung","Manuell klären",IF(I89&gt;'Parameter'!$B$10,"Menge prüfen",IF(AND(J89="Ausgegeben",G89="",COUNTIFS($C$3:$C$102,C89,$J$3:$J$102,"Ausgegeben",$G$3:$G$102,"")&gt;1),"Schlüssel mehrfach offen",IF(AND(J89="Ausgegeben",G89="",F89&lt;&gt;"",TODAY()&gt;F89),"Rückgabe überfällig",IF(AND(J89="Ausgegeben",G89="",K89&gt;'Parameter'!$B$9),"Offene Dauer prüfen","Ohne Hinweis")))))))))))</f>
        <v/>
      </c>
    </row>
    <row r="90" ht="21" customHeight="1">
      <c r="A90" s="11" t="n"/>
      <c r="B90" s="11" t="n"/>
      <c r="C90" s="11" t="n"/>
      <c r="D90" s="11" t="n"/>
      <c r="E90" s="12" t="n"/>
      <c r="F90" s="12" t="n"/>
      <c r="G90" s="12" t="n"/>
      <c r="H90" s="11" t="n"/>
      <c r="I90" s="13" t="n"/>
      <c r="J90" s="14" t="n"/>
      <c r="K90" s="17">
        <f>IF(A90="","",IF(E90="","",IF(G90&lt;&gt;"",MAX(0,G90-E90),MAX(0,TODAY()-E90))))</f>
        <v/>
      </c>
      <c r="L90" s="18">
        <f>IF(A90="","",IF(OR(B90="",C90="",D90="",E90="",H90="",I90="",J90=""),"Eingaben prüfen",IF(AND(G90&lt;&gt;"",E90&lt;&gt;"",G90&lt;E90),"Datum prüfen",IF(AND(F90&lt;&gt;"",E90&lt;&gt;"",F90&lt;E90),"Fälligkeit prüfen",IF(AND(J90="Zurückgegeben",G90=""),"Rückgabedatum fehlt",IF(AND(J90="Ausgegeben",G90&lt;&gt;""),"Status prüfen",IF(J90="Klärung","Manuell klären",IF(I90&gt;'Parameter'!$B$10,"Menge prüfen",IF(AND(J90="Ausgegeben",G90="",COUNTIFS($C$3:$C$102,C90,$J$3:$J$102,"Ausgegeben",$G$3:$G$102,"")&gt;1),"Schlüssel mehrfach offen",IF(AND(J90="Ausgegeben",G90="",F90&lt;&gt;"",TODAY()&gt;F90),"Rückgabe überfällig",IF(AND(J90="Ausgegeben",G90="",K90&gt;'Parameter'!$B$9),"Offene Dauer prüfen","Ohne Hinweis")))))))))))</f>
        <v/>
      </c>
    </row>
    <row r="91" ht="21" customHeight="1">
      <c r="A91" s="11" t="n"/>
      <c r="B91" s="11" t="n"/>
      <c r="C91" s="11" t="n"/>
      <c r="D91" s="11" t="n"/>
      <c r="E91" s="12" t="n"/>
      <c r="F91" s="12" t="n"/>
      <c r="G91" s="12" t="n"/>
      <c r="H91" s="11" t="n"/>
      <c r="I91" s="13" t="n"/>
      <c r="J91" s="14" t="n"/>
      <c r="K91" s="15">
        <f>IF(A91="","",IF(E91="","",IF(G91&lt;&gt;"",MAX(0,G91-E91),MAX(0,TODAY()-E91))))</f>
        <v/>
      </c>
      <c r="L91" s="16">
        <f>IF(A91="","",IF(OR(B91="",C91="",D91="",E91="",H91="",I91="",J91=""),"Eingaben prüfen",IF(AND(G91&lt;&gt;"",E91&lt;&gt;"",G91&lt;E91),"Datum prüfen",IF(AND(F91&lt;&gt;"",E91&lt;&gt;"",F91&lt;E91),"Fälligkeit prüfen",IF(AND(J91="Zurückgegeben",G91=""),"Rückgabedatum fehlt",IF(AND(J91="Ausgegeben",G91&lt;&gt;""),"Status prüfen",IF(J91="Klärung","Manuell klären",IF(I91&gt;'Parameter'!$B$10,"Menge prüfen",IF(AND(J91="Ausgegeben",G91="",COUNTIFS($C$3:$C$102,C91,$J$3:$J$102,"Ausgegeben",$G$3:$G$102,"")&gt;1),"Schlüssel mehrfach offen",IF(AND(J91="Ausgegeben",G91="",F91&lt;&gt;"",TODAY()&gt;F91),"Rückgabe überfällig",IF(AND(J91="Ausgegeben",G91="",K91&gt;'Parameter'!$B$9),"Offene Dauer prüfen","Ohne Hinweis")))))))))))</f>
        <v/>
      </c>
    </row>
    <row r="92" ht="21" customHeight="1">
      <c r="A92" s="11" t="n"/>
      <c r="B92" s="11" t="n"/>
      <c r="C92" s="11" t="n"/>
      <c r="D92" s="11" t="n"/>
      <c r="E92" s="12" t="n"/>
      <c r="F92" s="12" t="n"/>
      <c r="G92" s="12" t="n"/>
      <c r="H92" s="11" t="n"/>
      <c r="I92" s="13" t="n"/>
      <c r="J92" s="14" t="n"/>
      <c r="K92" s="17">
        <f>IF(A92="","",IF(E92="","",IF(G92&lt;&gt;"",MAX(0,G92-E92),MAX(0,TODAY()-E92))))</f>
        <v/>
      </c>
      <c r="L92" s="18">
        <f>IF(A92="","",IF(OR(B92="",C92="",D92="",E92="",H92="",I92="",J92=""),"Eingaben prüfen",IF(AND(G92&lt;&gt;"",E92&lt;&gt;"",G92&lt;E92),"Datum prüfen",IF(AND(F92&lt;&gt;"",E92&lt;&gt;"",F92&lt;E92),"Fälligkeit prüfen",IF(AND(J92="Zurückgegeben",G92=""),"Rückgabedatum fehlt",IF(AND(J92="Ausgegeben",G92&lt;&gt;""),"Status prüfen",IF(J92="Klärung","Manuell klären",IF(I92&gt;'Parameter'!$B$10,"Menge prüfen",IF(AND(J92="Ausgegeben",G92="",COUNTIFS($C$3:$C$102,C92,$J$3:$J$102,"Ausgegeben",$G$3:$G$102,"")&gt;1),"Schlüssel mehrfach offen",IF(AND(J92="Ausgegeben",G92="",F92&lt;&gt;"",TODAY()&gt;F92),"Rückgabe überfällig",IF(AND(J92="Ausgegeben",G92="",K92&gt;'Parameter'!$B$9),"Offene Dauer prüfen","Ohne Hinweis")))))))))))</f>
        <v/>
      </c>
    </row>
    <row r="93" ht="21" customHeight="1">
      <c r="A93" s="11" t="n"/>
      <c r="B93" s="11" t="n"/>
      <c r="C93" s="11" t="n"/>
      <c r="D93" s="11" t="n"/>
      <c r="E93" s="12" t="n"/>
      <c r="F93" s="12" t="n"/>
      <c r="G93" s="12" t="n"/>
      <c r="H93" s="11" t="n"/>
      <c r="I93" s="13" t="n"/>
      <c r="J93" s="14" t="n"/>
      <c r="K93" s="15">
        <f>IF(A93="","",IF(E93="","",IF(G93&lt;&gt;"",MAX(0,G93-E93),MAX(0,TODAY()-E93))))</f>
        <v/>
      </c>
      <c r="L93" s="16">
        <f>IF(A93="","",IF(OR(B93="",C93="",D93="",E93="",H93="",I93="",J93=""),"Eingaben prüfen",IF(AND(G93&lt;&gt;"",E93&lt;&gt;"",G93&lt;E93),"Datum prüfen",IF(AND(F93&lt;&gt;"",E93&lt;&gt;"",F93&lt;E93),"Fälligkeit prüfen",IF(AND(J93="Zurückgegeben",G93=""),"Rückgabedatum fehlt",IF(AND(J93="Ausgegeben",G93&lt;&gt;""),"Status prüfen",IF(J93="Klärung","Manuell klären",IF(I93&gt;'Parameter'!$B$10,"Menge prüfen",IF(AND(J93="Ausgegeben",G93="",COUNTIFS($C$3:$C$102,C93,$J$3:$J$102,"Ausgegeben",$G$3:$G$102,"")&gt;1),"Schlüssel mehrfach offen",IF(AND(J93="Ausgegeben",G93="",F93&lt;&gt;"",TODAY()&gt;F93),"Rückgabe überfällig",IF(AND(J93="Ausgegeben",G93="",K93&gt;'Parameter'!$B$9),"Offene Dauer prüfen","Ohne Hinweis")))))))))))</f>
        <v/>
      </c>
    </row>
    <row r="94" ht="21" customHeight="1">
      <c r="A94" s="11" t="n"/>
      <c r="B94" s="11" t="n"/>
      <c r="C94" s="11" t="n"/>
      <c r="D94" s="11" t="n"/>
      <c r="E94" s="12" t="n"/>
      <c r="F94" s="12" t="n"/>
      <c r="G94" s="12" t="n"/>
      <c r="H94" s="11" t="n"/>
      <c r="I94" s="13" t="n"/>
      <c r="J94" s="14" t="n"/>
      <c r="K94" s="17">
        <f>IF(A94="","",IF(E94="","",IF(G94&lt;&gt;"",MAX(0,G94-E94),MAX(0,TODAY()-E94))))</f>
        <v/>
      </c>
      <c r="L94" s="18">
        <f>IF(A94="","",IF(OR(B94="",C94="",D94="",E94="",H94="",I94="",J94=""),"Eingaben prüfen",IF(AND(G94&lt;&gt;"",E94&lt;&gt;"",G94&lt;E94),"Datum prüfen",IF(AND(F94&lt;&gt;"",E94&lt;&gt;"",F94&lt;E94),"Fälligkeit prüfen",IF(AND(J94="Zurückgegeben",G94=""),"Rückgabedatum fehlt",IF(AND(J94="Ausgegeben",G94&lt;&gt;""),"Status prüfen",IF(J94="Klärung","Manuell klären",IF(I94&gt;'Parameter'!$B$10,"Menge prüfen",IF(AND(J94="Ausgegeben",G94="",COUNTIFS($C$3:$C$102,C94,$J$3:$J$102,"Ausgegeben",$G$3:$G$102,"")&gt;1),"Schlüssel mehrfach offen",IF(AND(J94="Ausgegeben",G94="",F94&lt;&gt;"",TODAY()&gt;F94),"Rückgabe überfällig",IF(AND(J94="Ausgegeben",G94="",K94&gt;'Parameter'!$B$9),"Offene Dauer prüfen","Ohne Hinweis")))))))))))</f>
        <v/>
      </c>
    </row>
    <row r="95" ht="21" customHeight="1">
      <c r="A95" s="11" t="n"/>
      <c r="B95" s="11" t="n"/>
      <c r="C95" s="11" t="n"/>
      <c r="D95" s="11" t="n"/>
      <c r="E95" s="12" t="n"/>
      <c r="F95" s="12" t="n"/>
      <c r="G95" s="12" t="n"/>
      <c r="H95" s="11" t="n"/>
      <c r="I95" s="13" t="n"/>
      <c r="J95" s="14" t="n"/>
      <c r="K95" s="15">
        <f>IF(A95="","",IF(E95="","",IF(G95&lt;&gt;"",MAX(0,G95-E95),MAX(0,TODAY()-E95))))</f>
        <v/>
      </c>
      <c r="L95" s="16">
        <f>IF(A95="","",IF(OR(B95="",C95="",D95="",E95="",H95="",I95="",J95=""),"Eingaben prüfen",IF(AND(G95&lt;&gt;"",E95&lt;&gt;"",G95&lt;E95),"Datum prüfen",IF(AND(F95&lt;&gt;"",E95&lt;&gt;"",F95&lt;E95),"Fälligkeit prüfen",IF(AND(J95="Zurückgegeben",G95=""),"Rückgabedatum fehlt",IF(AND(J95="Ausgegeben",G95&lt;&gt;""),"Status prüfen",IF(J95="Klärung","Manuell klären",IF(I95&gt;'Parameter'!$B$10,"Menge prüfen",IF(AND(J95="Ausgegeben",G95="",COUNTIFS($C$3:$C$102,C95,$J$3:$J$102,"Ausgegeben",$G$3:$G$102,"")&gt;1),"Schlüssel mehrfach offen",IF(AND(J95="Ausgegeben",G95="",F95&lt;&gt;"",TODAY()&gt;F95),"Rückgabe überfällig",IF(AND(J95="Ausgegeben",G95="",K95&gt;'Parameter'!$B$9),"Offene Dauer prüfen","Ohne Hinweis")))))))))))</f>
        <v/>
      </c>
    </row>
    <row r="96" ht="21" customHeight="1">
      <c r="A96" s="11" t="n"/>
      <c r="B96" s="11" t="n"/>
      <c r="C96" s="11" t="n"/>
      <c r="D96" s="11" t="n"/>
      <c r="E96" s="12" t="n"/>
      <c r="F96" s="12" t="n"/>
      <c r="G96" s="12" t="n"/>
      <c r="H96" s="11" t="n"/>
      <c r="I96" s="13" t="n"/>
      <c r="J96" s="14" t="n"/>
      <c r="K96" s="17">
        <f>IF(A96="","",IF(E96="","",IF(G96&lt;&gt;"",MAX(0,G96-E96),MAX(0,TODAY()-E96))))</f>
        <v/>
      </c>
      <c r="L96" s="18">
        <f>IF(A96="","",IF(OR(B96="",C96="",D96="",E96="",H96="",I96="",J96=""),"Eingaben prüfen",IF(AND(G96&lt;&gt;"",E96&lt;&gt;"",G96&lt;E96),"Datum prüfen",IF(AND(F96&lt;&gt;"",E96&lt;&gt;"",F96&lt;E96),"Fälligkeit prüfen",IF(AND(J96="Zurückgegeben",G96=""),"Rückgabedatum fehlt",IF(AND(J96="Ausgegeben",G96&lt;&gt;""),"Status prüfen",IF(J96="Klärung","Manuell klären",IF(I96&gt;'Parameter'!$B$10,"Menge prüfen",IF(AND(J96="Ausgegeben",G96="",COUNTIFS($C$3:$C$102,C96,$J$3:$J$102,"Ausgegeben",$G$3:$G$102,"")&gt;1),"Schlüssel mehrfach offen",IF(AND(J96="Ausgegeben",G96="",F96&lt;&gt;"",TODAY()&gt;F96),"Rückgabe überfällig",IF(AND(J96="Ausgegeben",G96="",K96&gt;'Parameter'!$B$9),"Offene Dauer prüfen","Ohne Hinweis")))))))))))</f>
        <v/>
      </c>
    </row>
    <row r="97" ht="21" customHeight="1">
      <c r="A97" s="11" t="n"/>
      <c r="B97" s="11" t="n"/>
      <c r="C97" s="11" t="n"/>
      <c r="D97" s="11" t="n"/>
      <c r="E97" s="12" t="n"/>
      <c r="F97" s="12" t="n"/>
      <c r="G97" s="12" t="n"/>
      <c r="H97" s="11" t="n"/>
      <c r="I97" s="13" t="n"/>
      <c r="J97" s="14" t="n"/>
      <c r="K97" s="15">
        <f>IF(A97="","",IF(E97="","",IF(G97&lt;&gt;"",MAX(0,G97-E97),MAX(0,TODAY()-E97))))</f>
        <v/>
      </c>
      <c r="L97" s="16">
        <f>IF(A97="","",IF(OR(B97="",C97="",D97="",E97="",H97="",I97="",J97=""),"Eingaben prüfen",IF(AND(G97&lt;&gt;"",E97&lt;&gt;"",G97&lt;E97),"Datum prüfen",IF(AND(F97&lt;&gt;"",E97&lt;&gt;"",F97&lt;E97),"Fälligkeit prüfen",IF(AND(J97="Zurückgegeben",G97=""),"Rückgabedatum fehlt",IF(AND(J97="Ausgegeben",G97&lt;&gt;""),"Status prüfen",IF(J97="Klärung","Manuell klären",IF(I97&gt;'Parameter'!$B$10,"Menge prüfen",IF(AND(J97="Ausgegeben",G97="",COUNTIFS($C$3:$C$102,C97,$J$3:$J$102,"Ausgegeben",$G$3:$G$102,"")&gt;1),"Schlüssel mehrfach offen",IF(AND(J97="Ausgegeben",G97="",F97&lt;&gt;"",TODAY()&gt;F97),"Rückgabe überfällig",IF(AND(J97="Ausgegeben",G97="",K97&gt;'Parameter'!$B$9),"Offene Dauer prüfen","Ohne Hinweis")))))))))))</f>
        <v/>
      </c>
    </row>
    <row r="98" ht="21" customHeight="1">
      <c r="A98" s="11" t="n"/>
      <c r="B98" s="11" t="n"/>
      <c r="C98" s="11" t="n"/>
      <c r="D98" s="11" t="n"/>
      <c r="E98" s="12" t="n"/>
      <c r="F98" s="12" t="n"/>
      <c r="G98" s="12" t="n"/>
      <c r="H98" s="11" t="n"/>
      <c r="I98" s="13" t="n"/>
      <c r="J98" s="14" t="n"/>
      <c r="K98" s="17">
        <f>IF(A98="","",IF(E98="","",IF(G98&lt;&gt;"",MAX(0,G98-E98),MAX(0,TODAY()-E98))))</f>
        <v/>
      </c>
      <c r="L98" s="18">
        <f>IF(A98="","",IF(OR(B98="",C98="",D98="",E98="",H98="",I98="",J98=""),"Eingaben prüfen",IF(AND(G98&lt;&gt;"",E98&lt;&gt;"",G98&lt;E98),"Datum prüfen",IF(AND(F98&lt;&gt;"",E98&lt;&gt;"",F98&lt;E98),"Fälligkeit prüfen",IF(AND(J98="Zurückgegeben",G98=""),"Rückgabedatum fehlt",IF(AND(J98="Ausgegeben",G98&lt;&gt;""),"Status prüfen",IF(J98="Klärung","Manuell klären",IF(I98&gt;'Parameter'!$B$10,"Menge prüfen",IF(AND(J98="Ausgegeben",G98="",COUNTIFS($C$3:$C$102,C98,$J$3:$J$102,"Ausgegeben",$G$3:$G$102,"")&gt;1),"Schlüssel mehrfach offen",IF(AND(J98="Ausgegeben",G98="",F98&lt;&gt;"",TODAY()&gt;F98),"Rückgabe überfällig",IF(AND(J98="Ausgegeben",G98="",K98&gt;'Parameter'!$B$9),"Offene Dauer prüfen","Ohne Hinweis")))))))))))</f>
        <v/>
      </c>
    </row>
    <row r="99" ht="21" customHeight="1">
      <c r="A99" s="11" t="n"/>
      <c r="B99" s="11" t="n"/>
      <c r="C99" s="11" t="n"/>
      <c r="D99" s="11" t="n"/>
      <c r="E99" s="12" t="n"/>
      <c r="F99" s="12" t="n"/>
      <c r="G99" s="12" t="n"/>
      <c r="H99" s="11" t="n"/>
      <c r="I99" s="13" t="n"/>
      <c r="J99" s="14" t="n"/>
      <c r="K99" s="15">
        <f>IF(A99="","",IF(E99="","",IF(G99&lt;&gt;"",MAX(0,G99-E99),MAX(0,TODAY()-E99))))</f>
        <v/>
      </c>
      <c r="L99" s="16">
        <f>IF(A99="","",IF(OR(B99="",C99="",D99="",E99="",H99="",I99="",J99=""),"Eingaben prüfen",IF(AND(G99&lt;&gt;"",E99&lt;&gt;"",G99&lt;E99),"Datum prüfen",IF(AND(F99&lt;&gt;"",E99&lt;&gt;"",F99&lt;E99),"Fälligkeit prüfen",IF(AND(J99="Zurückgegeben",G99=""),"Rückgabedatum fehlt",IF(AND(J99="Ausgegeben",G99&lt;&gt;""),"Status prüfen",IF(J99="Klärung","Manuell klären",IF(I99&gt;'Parameter'!$B$10,"Menge prüfen",IF(AND(J99="Ausgegeben",G99="",COUNTIFS($C$3:$C$102,C99,$J$3:$J$102,"Ausgegeben",$G$3:$G$102,"")&gt;1),"Schlüssel mehrfach offen",IF(AND(J99="Ausgegeben",G99="",F99&lt;&gt;"",TODAY()&gt;F99),"Rückgabe überfällig",IF(AND(J99="Ausgegeben",G99="",K99&gt;'Parameter'!$B$9),"Offene Dauer prüfen","Ohne Hinweis")))))))))))</f>
        <v/>
      </c>
    </row>
    <row r="100" ht="21" customHeight="1">
      <c r="A100" s="11" t="n"/>
      <c r="B100" s="11" t="n"/>
      <c r="C100" s="11" t="n"/>
      <c r="D100" s="11" t="n"/>
      <c r="E100" s="12" t="n"/>
      <c r="F100" s="12" t="n"/>
      <c r="G100" s="12" t="n"/>
      <c r="H100" s="11" t="n"/>
      <c r="I100" s="13" t="n"/>
      <c r="J100" s="14" t="n"/>
      <c r="K100" s="17">
        <f>IF(A100="","",IF(E100="","",IF(G100&lt;&gt;"",MAX(0,G100-E100),MAX(0,TODAY()-E100))))</f>
        <v/>
      </c>
      <c r="L100" s="18">
        <f>IF(A100="","",IF(OR(B100="",C100="",D100="",E100="",H100="",I100="",J100=""),"Eingaben prüfen",IF(AND(G100&lt;&gt;"",E100&lt;&gt;"",G100&lt;E100),"Datum prüfen",IF(AND(F100&lt;&gt;"",E100&lt;&gt;"",F100&lt;E100),"Fälligkeit prüfen",IF(AND(J100="Zurückgegeben",G100=""),"Rückgabedatum fehlt",IF(AND(J100="Ausgegeben",G100&lt;&gt;""),"Status prüfen",IF(J100="Klärung","Manuell klären",IF(I100&gt;'Parameter'!$B$10,"Menge prüfen",IF(AND(J100="Ausgegeben",G100="",COUNTIFS($C$3:$C$102,C100,$J$3:$J$102,"Ausgegeben",$G$3:$G$102,"")&gt;1),"Schlüssel mehrfach offen",IF(AND(J100="Ausgegeben",G100="",F100&lt;&gt;"",TODAY()&gt;F100),"Rückgabe überfällig",IF(AND(J100="Ausgegeben",G100="",K100&gt;'Parameter'!$B$9),"Offene Dauer prüfen","Ohne Hinweis")))))))))))</f>
        <v/>
      </c>
    </row>
    <row r="101" ht="21" customHeight="1">
      <c r="A101" s="11" t="n"/>
      <c r="B101" s="11" t="n"/>
      <c r="C101" s="11" t="n"/>
      <c r="D101" s="11" t="n"/>
      <c r="E101" s="12" t="n"/>
      <c r="F101" s="12" t="n"/>
      <c r="G101" s="12" t="n"/>
      <c r="H101" s="11" t="n"/>
      <c r="I101" s="13" t="n"/>
      <c r="J101" s="14" t="n"/>
      <c r="K101" s="15">
        <f>IF(A101="","",IF(E101="","",IF(G101&lt;&gt;"",MAX(0,G101-E101),MAX(0,TODAY()-E101))))</f>
        <v/>
      </c>
      <c r="L101" s="16">
        <f>IF(A101="","",IF(OR(B101="",C101="",D101="",E101="",H101="",I101="",J101=""),"Eingaben prüfen",IF(AND(G101&lt;&gt;"",E101&lt;&gt;"",G101&lt;E101),"Datum prüfen",IF(AND(F101&lt;&gt;"",E101&lt;&gt;"",F101&lt;E101),"Fälligkeit prüfen",IF(AND(J101="Zurückgegeben",G101=""),"Rückgabedatum fehlt",IF(AND(J101="Ausgegeben",G101&lt;&gt;""),"Status prüfen",IF(J101="Klärung","Manuell klären",IF(I101&gt;'Parameter'!$B$10,"Menge prüfen",IF(AND(J101="Ausgegeben",G101="",COUNTIFS($C$3:$C$102,C101,$J$3:$J$102,"Ausgegeben",$G$3:$G$102,"")&gt;1),"Schlüssel mehrfach offen",IF(AND(J101="Ausgegeben",G101="",F101&lt;&gt;"",TODAY()&gt;F101),"Rückgabe überfällig",IF(AND(J101="Ausgegeben",G101="",K101&gt;'Parameter'!$B$9),"Offene Dauer prüfen","Ohne Hinweis")))))))))))</f>
        <v/>
      </c>
    </row>
    <row r="102" ht="21" customHeight="1">
      <c r="A102" s="11" t="n"/>
      <c r="B102" s="11" t="n"/>
      <c r="C102" s="11" t="n"/>
      <c r="D102" s="11" t="n"/>
      <c r="E102" s="12" t="n"/>
      <c r="F102" s="12" t="n"/>
      <c r="G102" s="12" t="n"/>
      <c r="H102" s="11" t="n"/>
      <c r="I102" s="13" t="n"/>
      <c r="J102" s="14" t="n"/>
      <c r="K102" s="17">
        <f>IF(A102="","",IF(E102="","",IF(G102&lt;&gt;"",MAX(0,G102-E102),MAX(0,TODAY()-E102))))</f>
        <v/>
      </c>
      <c r="L102" s="18">
        <f>IF(A102="","",IF(OR(B102="",C102="",D102="",E102="",H102="",I102="",J102=""),"Eingaben prüfen",IF(AND(G102&lt;&gt;"",E102&lt;&gt;"",G102&lt;E102),"Datum prüfen",IF(AND(F102&lt;&gt;"",E102&lt;&gt;"",F102&lt;E102),"Fälligkeit prüfen",IF(AND(J102="Zurückgegeben",G102=""),"Rückgabedatum fehlt",IF(AND(J102="Ausgegeben",G102&lt;&gt;""),"Status prüfen",IF(J102="Klärung","Manuell klären",IF(I102&gt;'Parameter'!$B$10,"Menge prüfen",IF(AND(J102="Ausgegeben",G102="",COUNTIFS($C$3:$C$102,C102,$J$3:$J$102,"Ausgegeben",$G$3:$G$102,"")&gt;1),"Schlüssel mehrfach offen",IF(AND(J102="Ausgegeben",G102="",F102&lt;&gt;"",TODAY()&gt;F102),"Rückgabe überfällig",IF(AND(J102="Ausgegeben",G102="",K102&gt;'Parameter'!$B$9),"Offene Dauer prüfen","Ohne Hinweis")))))))))))</f>
        <v/>
      </c>
    </row>
  </sheetData>
  <autoFilter ref="A2:L102"/>
  <mergeCells count="1">
    <mergeCell ref="A1:L1"/>
  </mergeCells>
  <conditionalFormatting sqref="L3:L102">
    <cfRule type="expression" priority="1" dxfId="0" stopIfTrue="1">
      <formula>AND($A3&lt;&gt;"",$L3&lt;&gt;"Ohne Hinweis")</formula>
    </cfRule>
    <cfRule type="expression" priority="2" dxfId="1" stopIfTrue="1">
      <formula>AND($A3&lt;&gt;"",$L3="Ohne Hinweis")</formula>
    </cfRule>
  </conditionalFormatting>
  <conditionalFormatting sqref="F3:F102">
    <cfRule type="expression" priority="3" dxfId="0" stopIfTrue="1">
      <formula>AND($A3&lt;&gt;"",$J3="Ausgegeben",$G3="",$F3&lt;&gt;"",$F3&lt;TODAY())</formula>
    </cfRule>
  </conditionalFormatting>
  <dataValidations count="3">
    <dataValidation sqref="J3:J102" showDropDown="0" showInputMessage="1" showErrorMessage="1" allowBlank="0" errorTitle="Ungültiger Status" error="Bitte einen Statuswert aus der Liste wählen." promptTitle="Status" prompt="Ausgegeben, Zurückgegeben oder Klärung auswählen." type="list" errorStyle="stop">
      <formula1>"Ausgegeben,Zurückgegeben,Klärung"</formula1>
    </dataValidation>
    <dataValidation sqref="I3:I102" showDropDown="0" showInputMessage="1" showErrorMessage="1" allowBlank="0" errorTitle="Ungültige Anzahl" error="Bitte eine ganze Anzahl zwischen 1 und 999 eingeben." promptTitle="Anzahl" prompt="Ganze Anzahl der übergebenen Schlüsselstücke eingeben." type="whole" errorStyle="stop" operator="between">
      <formula1>1</formula1>
      <formula2>999</formula2>
    </dataValidation>
    <dataValidation sqref="E3:G102" showDropDown="0" showInputMessage="1" showErrorMessage="1" allowBlank="0" errorTitle="Ungültiges Datum" error="Bitte ein Datum innerhalb des sichtbaren Prüfzeitraums eingeben." promptTitle="Datum" prompt="Datumsangabe im Format TT.MM.JJJJ." type="date" errorStyle="stop" operator="between">
      <formula1>DATE(YEAR(TODAY())-5,1,1)</formula1>
      <formula2>DATE(YEAR(TODAY())+5,12,31)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13" customWidth="1" min="3" max="3"/>
    <col width="57" customWidth="1" min="4" max="4"/>
  </cols>
  <sheetData>
    <row r="1" ht="28" customHeight="1">
      <c r="A1" s="1" t="inlineStr">
        <is>
          <t>Parameter und stabile Statuswerte</t>
        </is>
      </c>
      <c r="B1" s="21" t="n"/>
      <c r="C1" s="21" t="n"/>
      <c r="D1" s="22" t="n"/>
    </row>
    <row r="2"/>
    <row r="3" ht="24" customHeight="1">
      <c r="A3" s="3" t="inlineStr">
        <is>
          <t>Statuswert</t>
        </is>
      </c>
      <c r="B3" s="3" t="inlineStr">
        <is>
          <t>Bedeutung</t>
        </is>
      </c>
    </row>
    <row r="4" ht="34" customHeight="1">
      <c r="A4" s="16" t="inlineStr">
        <is>
          <t>Ausgegeben</t>
        </is>
      </c>
      <c r="B4" s="16" t="inlineStr">
        <is>
          <t>Ausgabe erfasst; Rückgabe noch nicht eingetragen</t>
        </is>
      </c>
    </row>
    <row r="5" ht="34" customHeight="1">
      <c r="A5" s="18" t="inlineStr">
        <is>
          <t>Zurückgegeben</t>
        </is>
      </c>
      <c r="B5" s="18" t="inlineStr">
        <is>
          <t>Rückgabe erfasst; Rückgabedatum wird erwartet</t>
        </is>
      </c>
    </row>
    <row r="6" ht="34" customHeight="1">
      <c r="A6" s="16" t="inlineStr">
        <is>
          <t>Klärung</t>
        </is>
      </c>
      <c r="B6" s="16" t="inlineStr">
        <is>
          <t>Vorgang ist manuell durch Objektleitung oder Disposition zu prüfen</t>
        </is>
      </c>
    </row>
    <row r="7" ht="34" customHeight="1"/>
    <row r="8" ht="34" customHeight="1">
      <c r="A8" s="3" t="inlineStr">
        <is>
          <t>Annahme</t>
        </is>
      </c>
      <c r="B8" s="3" t="inlineStr">
        <is>
          <t>Wert</t>
        </is>
      </c>
      <c r="C8" s="3" t="inlineStr">
        <is>
          <t>Einheit</t>
        </is>
      </c>
      <c r="D8" s="3" t="inlineStr">
        <is>
          <t>Verwendung</t>
        </is>
      </c>
    </row>
    <row r="9" ht="34" customHeight="1">
      <c r="A9" s="16" t="inlineStr">
        <is>
          <t>Prüfgrenze offene Dauer</t>
        </is>
      </c>
      <c r="B9" s="13" t="n">
        <v>14</v>
      </c>
      <c r="C9" s="16" t="inlineStr">
        <is>
          <t>Tage</t>
        </is>
      </c>
      <c r="D9" s="16" t="inlineStr">
        <is>
          <t>Hinweis bei offener Ausgabe ohne überschrittenes Fälligkeitsdatum</t>
        </is>
      </c>
    </row>
    <row r="10" ht="34" customHeight="1">
      <c r="A10" s="18" t="inlineStr">
        <is>
          <t>Prüfgrenze Stückzahl</t>
        </is>
      </c>
      <c r="B10" s="13" t="n">
        <v>20</v>
      </c>
      <c r="C10" s="18" t="inlineStr">
        <is>
          <t>Stück</t>
        </is>
      </c>
      <c r="D10" s="18" t="inlineStr">
        <is>
          <t>Hinweis bei ungewöhnlich hoher Anzahl; keine automatische Freigabe</t>
        </is>
      </c>
    </row>
    <row r="11" ht="34" customHeight="1">
      <c r="A11" s="16" t="inlineStr">
        <is>
          <t>Frühestes zulässiges Datum</t>
        </is>
      </c>
      <c r="B11" s="19">
        <f>DATE(YEAR(TODAY())-5,1,1)</f>
        <v/>
      </c>
      <c r="C11" s="16" t="inlineStr">
        <is>
          <t>Datum</t>
        </is>
      </c>
      <c r="D11" s="16" t="inlineStr">
        <is>
          <t>Dynamischer Beginn der Datumsvalidierung</t>
        </is>
      </c>
    </row>
    <row r="12" ht="34" customHeight="1">
      <c r="A12" s="18" t="inlineStr">
        <is>
          <t>Spätestes zulässiges Datum</t>
        </is>
      </c>
      <c r="B12" s="20">
        <f>DATE(YEAR(TODAY())+5,12,31)</f>
        <v/>
      </c>
      <c r="C12" s="18" t="inlineStr">
        <is>
          <t>Datum</t>
        </is>
      </c>
      <c r="D12" s="18" t="inlineStr">
        <is>
          <t>Dynamisches Ende der Datumsvalidierung</t>
        </is>
      </c>
    </row>
  </sheetData>
  <mergeCells count="1">
    <mergeCell ref="A1:D1"/>
  </mergeCells>
  <dataValidations count="2">
    <dataValidation sqref="B9" showDropDown="0" showInputMessage="1" showErrorMessage="1" allowBlank="0" errorTitle="Ungültige Tageszahl" error="Bitte eine ganze Zahl zwischen 1 und 365 eingeben." promptTitle="Prüfgrenze" prompt="Anzahl der Tage bis zum Hinweis festlegen." type="whole" errorStyle="stop" operator="between">
      <formula1>1</formula1>
      <formula2>365</formula2>
    </dataValidation>
    <dataValidation sqref="B10" showDropDown="0" showInputMessage="1" showErrorMessage="1" allowBlank="0" errorTitle="Ungültige Stückzahl" error="Bitte eine ganze Zahl zwischen 1 und 999 eingeben." promptTitle="Prüfgrenze" prompt="Stückzahl festlegen, ab der ein Prüfhinweis erscheint." type="whole" errorStyle="stop" operator="between">
      <formula1>1</formula1>
      <formula2>999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Vorlage</dc:creator>
  <dc:title xmlns:dc="http://purl.org/dc/elements/1.1/">Schlüsselübergabe Kundenobjekt Excel</dc:title>
  <dc:subject xmlns:dc="http://purl.org/dc/elements/1.1/">Protokoll für Ausgabe und Rückgabe von Kundenschlüsseln</dc:subject>
  <dcterms:created xmlns:dcterms="http://purl.org/dc/terms/" xmlns:xsi="http://www.w3.org/2001/XMLSchema-instance" xsi:type="dcterms:W3CDTF">2026-09-10T13:51:43Z</dcterms:created>
  <dcterms:modified xmlns:dcterms="http://purl.org/dc/terms/" xmlns:xsi="http://www.w3.org/2001/XMLSchema-instance" xsi:type="dcterms:W3CDTF">2026-09-10T13:51:43+00:00Z</dcterms:modified>
</cp:coreProperties>
</file>