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Verträge" sheetId="2" state="visible" r:id="rId2"/>
    <sheet xmlns:r="http://schemas.openxmlformats.org/officeDocument/2006/relationships" name="Zusatzaufträge" sheetId="3" state="visible" r:id="rId3"/>
    <sheet xmlns:r="http://schemas.openxmlformats.org/officeDocument/2006/relationships" name="Parameter" sheetId="4" state="visible" r:id="rId4"/>
  </sheets>
  <definedNames>
    <definedName name="_xlnm._FilterDatabase" localSheetId="0" hidden="1">'Übersicht'!$A$8:$E$20</definedName>
    <definedName name="_xlnm._FilterDatabase" localSheetId="1" hidden="1">'Verträge'!$A$3:$K$103</definedName>
    <definedName name="_xlnm._FilterDatabase" localSheetId="2" hidden="1">'Zusatzaufträge'!$A$3:$J$103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#.##0,00 [$€-407]"/>
    <numFmt numFmtId="165" formatCode="0,0%"/>
    <numFmt numFmtId="166" formatCode="mm.yyyy"/>
    <numFmt numFmtId="167" formatCode="dd.mm.yyyy"/>
    <numFmt numFmtId="168" formatCode="#.##0,00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b val="1"/>
      <color rgb="00FFFFFF"/>
      <sz val="10"/>
    </font>
    <font>
      <name val="Aptos"/>
      <b val="1"/>
      <color rgb="0012372A"/>
      <sz val="11"/>
    </font>
    <font>
      <name val="Aptos"/>
      <color rgb="0026352D"/>
      <sz val="10"/>
    </font>
    <font>
      <name val="Aptos"/>
      <b val="1"/>
      <color rgb="0026352D"/>
      <sz val="10"/>
    </font>
  </fonts>
  <fills count="8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EEF2EF"/>
      </patternFill>
    </fill>
    <fill>
      <patternFill patternType="solid">
        <fgColor rgb="00FFFFFF"/>
      </patternFill>
    </fill>
    <fill>
      <patternFill patternType="solid">
        <fgColor rgb="00F3F7F4"/>
      </patternFill>
    </fill>
    <fill>
      <patternFill patternType="solid">
        <fgColor rgb="00E5F2EA"/>
      </patternFill>
    </fill>
  </fills>
  <borders count="2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167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/>
    </xf>
    <xf numFmtId="167" fontId="4" fillId="7" borderId="1" applyAlignment="1" pivotButton="0" quotePrefix="0" xfId="0">
      <alignment horizontal="left" vertical="center"/>
    </xf>
    <xf numFmtId="164" fontId="4" fillId="7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right" vertical="center"/>
    </xf>
    <xf numFmtId="168" fontId="4" fillId="7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167" fontId="4" fillId="7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FFFFFF"/>
        <sz val="10"/>
      </font>
      <fill>
        <patternFill patternType="solid">
          <fgColor rgb="00B56A2D"/>
        </patternFill>
      </fill>
    </dxf>
    <dxf>
      <font>
        <name val="Aptos"/>
        <b val="1"/>
        <color rgb="00B56A2D"/>
        <sz val="10"/>
      </font>
      <fill>
        <patternFill patternType="solid">
          <fgColor rgb="00F8E7D7"/>
        </patternFill>
      </fill>
    </dxf>
    <dxf>
      <font>
        <name val="Aptos"/>
        <b val="1"/>
        <color rgb="008B2F2F"/>
        <sz val="10"/>
      </font>
      <fill>
        <patternFill patternType="solid">
          <fgColor rgb="00F4D7D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Umsatz je Monat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'Übersicht'!B8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'Übersicht'!$A$9:$A$20</f>
            </numRef>
          </cat>
          <val>
            <numRef>
              <f>'Übersicht'!$B$9:$B$20</f>
            </numRef>
          </val>
        </ser>
        <ser>
          <idx val="1"/>
          <order val="1"/>
          <tx>
            <strRef>
              <f>'Übersicht'!C8</f>
            </strRef>
          </tx>
          <spPr>
            <a:solidFill xmlns:a="http://schemas.openxmlformats.org/drawingml/2006/main">
              <a:srgbClr val="B56A2D"/>
            </a:solidFill>
            <a:ln xmlns:a="http://schemas.openxmlformats.org/drawingml/2006/main">
              <a:solidFill>
                <a:srgbClr val="B56A2D"/>
              </a:solidFill>
              <a:prstDash val="solid"/>
            </a:ln>
          </spPr>
          <cat>
            <numRef>
              <f>'Übersicht'!$A$9:$A$20</f>
            </numRef>
          </cat>
          <val>
            <numRef>
              <f>'Übersicht'!$C$9:$C$20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</a:t>
                </a:r>
              </a:p>
            </rich>
          </tx>
        </title>
        <numFmt formatCode="mm.yy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Planwert (€)</a:t>
                </a:r>
              </a:p>
            </rich>
          </tx>
        </title>
        <numFmt formatCode="#.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Arbeitsmappe</author>
  </authors>
  <commentList>
    <comment ref="B3" authorId="0" shapeId="0">
      <text>
        <t>Start- und Endmonat werden als Datum eingegeben. Für eine eindeutige Monatsplanung empfiehlt sich der erste Kalendertag.</t>
      </text>
    </comment>
    <comment ref="H3" authorId="0" shapeId="0">
      <text>
        <t>Monatlicher Planwert gemäß interner Planungsbasis. Die steuerliche Behandlung ist nicht Gegenstand dieser Arbeitsmappe.</t>
      </text>
    </comment>
    <comment ref="I3" authorId="0" shapeId="0">
      <text>
        <t>Nur die stabilen Statuswerte Geplant, Bestätigt und Abgesagt verwenden.</t>
      </text>
    </comment>
  </commentList>
</comments>
</file>

<file path=xl/comments/comment2.xml><?xml version="1.0" encoding="utf-8"?>
<comments xmlns="http://schemas.openxmlformats.org/spreadsheetml/2006/main">
  <authors>
    <author>Arbeitsmappe</author>
  </authors>
  <commentList>
    <comment ref="F3" authorId="0" shapeId="0">
      <text>
        <t>Menge passend zur angegebenen Einheit erfassen, zum Beispiel m² oder Stunden.</t>
      </text>
    </comment>
    <comment ref="H3" authorId="0" shapeId="0">
      <text>
        <t>Planungssatz je Einheit. Der Planwert wird automatisch aus Menge und Satz berechnet.</t>
      </text>
    </comment>
    <comment ref="I3" authorId="0" shapeId="0">
      <text>
        <t>Leere Statuswerte und abgesagte Aufträge werden in der Übersicht nicht als Umsatz berücksichtigt.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112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12372A"/>
    <outlinePr summaryBelow="1" summaryRight="1"/>
    <pageSetUpPr fitToPage="1"/>
  </sheetPr>
  <dimension ref="A1:F20"/>
  <sheetViews>
    <sheetView showGridLines="0" showRowColHeaders="1" zoomScale="9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8" customWidth="1" min="4" max="4"/>
    <col width="20" customWidth="1" min="5" max="5"/>
    <col width="19" customWidth="1" min="6" max="6"/>
  </cols>
  <sheetData>
    <row r="1" ht="27" customHeight="1">
      <c r="A1" s="1" t="inlineStr">
        <is>
          <t>Umsatzplanung Reinigungsfirma Excel – Übersicht</t>
        </is>
      </c>
    </row>
    <row r="2"/>
    <row r="3">
      <c r="A3" s="2" t="inlineStr">
        <is>
          <t>Gesamtumsatz</t>
        </is>
      </c>
      <c r="B3" s="3">
        <f>IF(COUNT($D$9:$D$20)=0,"",SUM($D$9:$D$20))</f>
        <v/>
      </c>
      <c r="C3" s="2" t="inlineStr">
        <is>
          <t>Vertragsumsatz</t>
        </is>
      </c>
      <c r="D3" s="3">
        <f>IF(COUNT($B$9:$B$20)=0,"",SUM($B$9:$B$20))</f>
        <v/>
      </c>
      <c r="E3" s="2" t="inlineStr">
        <is>
          <t>Zusatzumsatz</t>
        </is>
      </c>
      <c r="F3" s="3">
        <f>IF(COUNT($C$9:$C$20)=0,"",SUM($C$9:$C$20))</f>
        <v/>
      </c>
    </row>
    <row r="4"/>
    <row r="5">
      <c r="A5" s="2" t="inlineStr">
        <is>
          <t>Bestätigt</t>
        </is>
      </c>
      <c r="B5" s="3">
        <f>IF(COUNT($E$9:$E$20)=0,"",SUM($E$9:$E$20))</f>
        <v/>
      </c>
      <c r="C5" s="2" t="inlineStr">
        <is>
          <t>Noch geplant</t>
        </is>
      </c>
      <c r="D5" s="3">
        <f>IF(OR(B3="",B5=""),"",B3-B5)</f>
        <v/>
      </c>
      <c r="E5" s="2" t="inlineStr">
        <is>
          <t>Bestätigungsanteil</t>
        </is>
      </c>
      <c r="F5" s="4">
        <f>IFERROR(B5/B3,"")</f>
        <v/>
      </c>
    </row>
    <row r="6"/>
    <row r="7"/>
    <row r="8" ht="31" customHeight="1">
      <c r="A8" s="5" t="inlineStr">
        <is>
          <t>Monat</t>
        </is>
      </c>
      <c r="B8" s="5" t="inlineStr">
        <is>
          <t>Verträge</t>
        </is>
      </c>
      <c r="C8" s="5" t="inlineStr">
        <is>
          <t>Zusatzaufträge</t>
        </is>
      </c>
      <c r="D8" s="5" t="inlineStr">
        <is>
          <t>Gesamt</t>
        </is>
      </c>
      <c r="E8" s="5" t="inlineStr">
        <is>
          <t>Davon bestätigt</t>
        </is>
      </c>
    </row>
    <row r="9">
      <c r="A9" s="6">
        <f>IF(Parameter!$B$3="","",DATE(YEAR(Parameter!$B$3),MONTH(Parameter!$B$3)+0,1))</f>
        <v/>
      </c>
      <c r="B9" s="7">
        <f>IF($A9="","",SUMIFS('Verträge'!$H$4:$H$103,'Verträge'!$B$4:$B$103,"&lt;="&amp;EOMONTH($A9,0),'Verträge'!$C$4:$C$103,"&gt;="&amp;$A9,'Verträge'!$I$4:$I$103,"Bestätigt")+SUMIFS('Verträge'!$H$4:$H$103,'Verträge'!$B$4:$B$103,"&lt;="&amp;EOMONTH($A9,0),'Verträge'!$C$4:$C$103,"&gt;="&amp;$A9,'Verträge'!$I$4:$I$103,"Geplant"))</f>
        <v/>
      </c>
      <c r="C9" s="7">
        <f>IF($A9="","",SUMIFS('Zusatzaufträge'!$J$4:$J$103,'Zusatzaufträge'!$B$4:$B$103,"&gt;="&amp;$A9,'Zusatzaufträge'!$B$4:$B$103,"&lt;"&amp;EDATE($A9,1),'Zusatzaufträge'!$I$4:$I$103,"Bestätigt")+SUMIFS('Zusatzaufträge'!$J$4:$J$103,'Zusatzaufträge'!$B$4:$B$103,"&gt;="&amp;$A9,'Zusatzaufträge'!$B$4:$B$103,"&lt;"&amp;EDATE($A9,1),'Zusatzaufträge'!$I$4:$I$103,"Geplant"))</f>
        <v/>
      </c>
      <c r="D9" s="7">
        <f>IF($A9="","",SUM(B9:C9))</f>
        <v/>
      </c>
      <c r="E9" s="7">
        <f>IF($A9="","",SUMIFS('Verträge'!$H$4:$H$103,'Verträge'!$B$4:$B$103,"&lt;="&amp;EOMONTH($A9,0),'Verträge'!$C$4:$C$103,"&gt;="&amp;$A9,'Verträge'!$I$4:$I$103,"Bestätigt")+SUMIFS('Zusatzaufträge'!$J$4:$J$103,'Zusatzaufträge'!$B$4:$B$103,"&gt;="&amp;$A9,'Zusatzaufträge'!$B$4:$B$103,"&lt;"&amp;EDATE($A9,1),'Zusatzaufträge'!$I$4:$I$103,"Bestätigt"))</f>
        <v/>
      </c>
    </row>
    <row r="10">
      <c r="A10" s="8">
        <f>IF(Parameter!$B$3="","",DATE(YEAR(Parameter!$B$3),MONTH(Parameter!$B$3)+1,1))</f>
        <v/>
      </c>
      <c r="B10" s="9">
        <f>IF($A10="","",SUMIFS('Verträge'!$H$4:$H$103,'Verträge'!$B$4:$B$103,"&lt;="&amp;EOMONTH($A10,0),'Verträge'!$C$4:$C$103,"&gt;="&amp;$A10,'Verträge'!$I$4:$I$103,"Bestätigt")+SUMIFS('Verträge'!$H$4:$H$103,'Verträge'!$B$4:$B$103,"&lt;="&amp;EOMONTH($A10,0),'Verträge'!$C$4:$C$103,"&gt;="&amp;$A10,'Verträge'!$I$4:$I$103,"Geplant"))</f>
        <v/>
      </c>
      <c r="C10" s="9">
        <f>IF($A10="","",SUMIFS('Zusatzaufträge'!$J$4:$J$103,'Zusatzaufträge'!$B$4:$B$103,"&gt;="&amp;$A10,'Zusatzaufträge'!$B$4:$B$103,"&lt;"&amp;EDATE($A10,1),'Zusatzaufträge'!$I$4:$I$103,"Bestätigt")+SUMIFS('Zusatzaufträge'!$J$4:$J$103,'Zusatzaufträge'!$B$4:$B$103,"&gt;="&amp;$A10,'Zusatzaufträge'!$B$4:$B$103,"&lt;"&amp;EDATE($A10,1),'Zusatzaufträge'!$I$4:$I$103,"Geplant"))</f>
        <v/>
      </c>
      <c r="D10" s="9">
        <f>IF($A10="","",SUM(B10:C10))</f>
        <v/>
      </c>
      <c r="E10" s="9">
        <f>IF($A10="","",SUMIFS('Verträge'!$H$4:$H$103,'Verträge'!$B$4:$B$103,"&lt;="&amp;EOMONTH($A10,0),'Verträge'!$C$4:$C$103,"&gt;="&amp;$A10,'Verträge'!$I$4:$I$103,"Bestätigt")+SUMIFS('Zusatzaufträge'!$J$4:$J$103,'Zusatzaufträge'!$B$4:$B$103,"&gt;="&amp;$A10,'Zusatzaufträge'!$B$4:$B$103,"&lt;"&amp;EDATE($A10,1),'Zusatzaufträge'!$I$4:$I$103,"Bestätigt"))</f>
        <v/>
      </c>
    </row>
    <row r="11">
      <c r="A11" s="6">
        <f>IF(Parameter!$B$3="","",DATE(YEAR(Parameter!$B$3),MONTH(Parameter!$B$3)+2,1))</f>
        <v/>
      </c>
      <c r="B11" s="7">
        <f>IF($A11="","",SUMIFS('Verträge'!$H$4:$H$103,'Verträge'!$B$4:$B$103,"&lt;="&amp;EOMONTH($A11,0),'Verträge'!$C$4:$C$103,"&gt;="&amp;$A11,'Verträge'!$I$4:$I$103,"Bestätigt")+SUMIFS('Verträge'!$H$4:$H$103,'Verträge'!$B$4:$B$103,"&lt;="&amp;EOMONTH($A11,0),'Verträge'!$C$4:$C$103,"&gt;="&amp;$A11,'Verträge'!$I$4:$I$103,"Geplant"))</f>
        <v/>
      </c>
      <c r="C11" s="7">
        <f>IF($A11="","",SUMIFS('Zusatzaufträge'!$J$4:$J$103,'Zusatzaufträge'!$B$4:$B$103,"&gt;="&amp;$A11,'Zusatzaufträge'!$B$4:$B$103,"&lt;"&amp;EDATE($A11,1),'Zusatzaufträge'!$I$4:$I$103,"Bestätigt")+SUMIFS('Zusatzaufträge'!$J$4:$J$103,'Zusatzaufträge'!$B$4:$B$103,"&gt;="&amp;$A11,'Zusatzaufträge'!$B$4:$B$103,"&lt;"&amp;EDATE($A11,1),'Zusatzaufträge'!$I$4:$I$103,"Geplant"))</f>
        <v/>
      </c>
      <c r="D11" s="7">
        <f>IF($A11="","",SUM(B11:C11))</f>
        <v/>
      </c>
      <c r="E11" s="7">
        <f>IF($A11="","",SUMIFS('Verträge'!$H$4:$H$103,'Verträge'!$B$4:$B$103,"&lt;="&amp;EOMONTH($A11,0),'Verträge'!$C$4:$C$103,"&gt;="&amp;$A11,'Verträge'!$I$4:$I$103,"Bestätigt")+SUMIFS('Zusatzaufträge'!$J$4:$J$103,'Zusatzaufträge'!$B$4:$B$103,"&gt;="&amp;$A11,'Zusatzaufträge'!$B$4:$B$103,"&lt;"&amp;EDATE($A11,1),'Zusatzaufträge'!$I$4:$I$103,"Bestätigt"))</f>
        <v/>
      </c>
    </row>
    <row r="12">
      <c r="A12" s="8">
        <f>IF(Parameter!$B$3="","",DATE(YEAR(Parameter!$B$3),MONTH(Parameter!$B$3)+3,1))</f>
        <v/>
      </c>
      <c r="B12" s="9">
        <f>IF($A12="","",SUMIFS('Verträge'!$H$4:$H$103,'Verträge'!$B$4:$B$103,"&lt;="&amp;EOMONTH($A12,0),'Verträge'!$C$4:$C$103,"&gt;="&amp;$A12,'Verträge'!$I$4:$I$103,"Bestätigt")+SUMIFS('Verträge'!$H$4:$H$103,'Verträge'!$B$4:$B$103,"&lt;="&amp;EOMONTH($A12,0),'Verträge'!$C$4:$C$103,"&gt;="&amp;$A12,'Verträge'!$I$4:$I$103,"Geplant"))</f>
        <v/>
      </c>
      <c r="C12" s="9">
        <f>IF($A12="","",SUMIFS('Zusatzaufträge'!$J$4:$J$103,'Zusatzaufträge'!$B$4:$B$103,"&gt;="&amp;$A12,'Zusatzaufträge'!$B$4:$B$103,"&lt;"&amp;EDATE($A12,1),'Zusatzaufträge'!$I$4:$I$103,"Bestätigt")+SUMIFS('Zusatzaufträge'!$J$4:$J$103,'Zusatzaufträge'!$B$4:$B$103,"&gt;="&amp;$A12,'Zusatzaufträge'!$B$4:$B$103,"&lt;"&amp;EDATE($A12,1),'Zusatzaufträge'!$I$4:$I$103,"Geplant"))</f>
        <v/>
      </c>
      <c r="D12" s="9">
        <f>IF($A12="","",SUM(B12:C12))</f>
        <v/>
      </c>
      <c r="E12" s="9">
        <f>IF($A12="","",SUMIFS('Verträge'!$H$4:$H$103,'Verträge'!$B$4:$B$103,"&lt;="&amp;EOMONTH($A12,0),'Verträge'!$C$4:$C$103,"&gt;="&amp;$A12,'Verträge'!$I$4:$I$103,"Bestätigt")+SUMIFS('Zusatzaufträge'!$J$4:$J$103,'Zusatzaufträge'!$B$4:$B$103,"&gt;="&amp;$A12,'Zusatzaufträge'!$B$4:$B$103,"&lt;"&amp;EDATE($A12,1),'Zusatzaufträge'!$I$4:$I$103,"Bestätigt"))</f>
        <v/>
      </c>
    </row>
    <row r="13">
      <c r="A13" s="6">
        <f>IF(Parameter!$B$3="","",DATE(YEAR(Parameter!$B$3),MONTH(Parameter!$B$3)+4,1))</f>
        <v/>
      </c>
      <c r="B13" s="7">
        <f>IF($A13="","",SUMIFS('Verträge'!$H$4:$H$103,'Verträge'!$B$4:$B$103,"&lt;="&amp;EOMONTH($A13,0),'Verträge'!$C$4:$C$103,"&gt;="&amp;$A13,'Verträge'!$I$4:$I$103,"Bestätigt")+SUMIFS('Verträge'!$H$4:$H$103,'Verträge'!$B$4:$B$103,"&lt;="&amp;EOMONTH($A13,0),'Verträge'!$C$4:$C$103,"&gt;="&amp;$A13,'Verträge'!$I$4:$I$103,"Geplant"))</f>
        <v/>
      </c>
      <c r="C13" s="7">
        <f>IF($A13="","",SUMIFS('Zusatzaufträge'!$J$4:$J$103,'Zusatzaufträge'!$B$4:$B$103,"&gt;="&amp;$A13,'Zusatzaufträge'!$B$4:$B$103,"&lt;"&amp;EDATE($A13,1),'Zusatzaufträge'!$I$4:$I$103,"Bestätigt")+SUMIFS('Zusatzaufträge'!$J$4:$J$103,'Zusatzaufträge'!$B$4:$B$103,"&gt;="&amp;$A13,'Zusatzaufträge'!$B$4:$B$103,"&lt;"&amp;EDATE($A13,1),'Zusatzaufträge'!$I$4:$I$103,"Geplant"))</f>
        <v/>
      </c>
      <c r="D13" s="7">
        <f>IF($A13="","",SUM(B13:C13))</f>
        <v/>
      </c>
      <c r="E13" s="7">
        <f>IF($A13="","",SUMIFS('Verträge'!$H$4:$H$103,'Verträge'!$B$4:$B$103,"&lt;="&amp;EOMONTH($A13,0),'Verträge'!$C$4:$C$103,"&gt;="&amp;$A13,'Verträge'!$I$4:$I$103,"Bestätigt")+SUMIFS('Zusatzaufträge'!$J$4:$J$103,'Zusatzaufträge'!$B$4:$B$103,"&gt;="&amp;$A13,'Zusatzaufträge'!$B$4:$B$103,"&lt;"&amp;EDATE($A13,1),'Zusatzaufträge'!$I$4:$I$103,"Bestätigt"))</f>
        <v/>
      </c>
    </row>
    <row r="14">
      <c r="A14" s="8">
        <f>IF(Parameter!$B$3="","",DATE(YEAR(Parameter!$B$3),MONTH(Parameter!$B$3)+5,1))</f>
        <v/>
      </c>
      <c r="B14" s="9">
        <f>IF($A14="","",SUMIFS('Verträge'!$H$4:$H$103,'Verträge'!$B$4:$B$103,"&lt;="&amp;EOMONTH($A14,0),'Verträge'!$C$4:$C$103,"&gt;="&amp;$A14,'Verträge'!$I$4:$I$103,"Bestätigt")+SUMIFS('Verträge'!$H$4:$H$103,'Verträge'!$B$4:$B$103,"&lt;="&amp;EOMONTH($A14,0),'Verträge'!$C$4:$C$103,"&gt;="&amp;$A14,'Verträge'!$I$4:$I$103,"Geplant"))</f>
        <v/>
      </c>
      <c r="C14" s="9">
        <f>IF($A14="","",SUMIFS('Zusatzaufträge'!$J$4:$J$103,'Zusatzaufträge'!$B$4:$B$103,"&gt;="&amp;$A14,'Zusatzaufträge'!$B$4:$B$103,"&lt;"&amp;EDATE($A14,1),'Zusatzaufträge'!$I$4:$I$103,"Bestätigt")+SUMIFS('Zusatzaufträge'!$J$4:$J$103,'Zusatzaufträge'!$B$4:$B$103,"&gt;="&amp;$A14,'Zusatzaufträge'!$B$4:$B$103,"&lt;"&amp;EDATE($A14,1),'Zusatzaufträge'!$I$4:$I$103,"Geplant"))</f>
        <v/>
      </c>
      <c r="D14" s="9">
        <f>IF($A14="","",SUM(B14:C14))</f>
        <v/>
      </c>
      <c r="E14" s="9">
        <f>IF($A14="","",SUMIFS('Verträge'!$H$4:$H$103,'Verträge'!$B$4:$B$103,"&lt;="&amp;EOMONTH($A14,0),'Verträge'!$C$4:$C$103,"&gt;="&amp;$A14,'Verträge'!$I$4:$I$103,"Bestätigt")+SUMIFS('Zusatzaufträge'!$J$4:$J$103,'Zusatzaufträge'!$B$4:$B$103,"&gt;="&amp;$A14,'Zusatzaufträge'!$B$4:$B$103,"&lt;"&amp;EDATE($A14,1),'Zusatzaufträge'!$I$4:$I$103,"Bestätigt"))</f>
        <v/>
      </c>
    </row>
    <row r="15">
      <c r="A15" s="6">
        <f>IF(Parameter!$B$3="","",DATE(YEAR(Parameter!$B$3),MONTH(Parameter!$B$3)+6,1))</f>
        <v/>
      </c>
      <c r="B15" s="7">
        <f>IF($A15="","",SUMIFS('Verträge'!$H$4:$H$103,'Verträge'!$B$4:$B$103,"&lt;="&amp;EOMONTH($A15,0),'Verträge'!$C$4:$C$103,"&gt;="&amp;$A15,'Verträge'!$I$4:$I$103,"Bestätigt")+SUMIFS('Verträge'!$H$4:$H$103,'Verträge'!$B$4:$B$103,"&lt;="&amp;EOMONTH($A15,0),'Verträge'!$C$4:$C$103,"&gt;="&amp;$A15,'Verträge'!$I$4:$I$103,"Geplant"))</f>
        <v/>
      </c>
      <c r="C15" s="7">
        <f>IF($A15="","",SUMIFS('Zusatzaufträge'!$J$4:$J$103,'Zusatzaufträge'!$B$4:$B$103,"&gt;="&amp;$A15,'Zusatzaufträge'!$B$4:$B$103,"&lt;"&amp;EDATE($A15,1),'Zusatzaufträge'!$I$4:$I$103,"Bestätigt")+SUMIFS('Zusatzaufträge'!$J$4:$J$103,'Zusatzaufträge'!$B$4:$B$103,"&gt;="&amp;$A15,'Zusatzaufträge'!$B$4:$B$103,"&lt;"&amp;EDATE($A15,1),'Zusatzaufträge'!$I$4:$I$103,"Geplant"))</f>
        <v/>
      </c>
      <c r="D15" s="7">
        <f>IF($A15="","",SUM(B15:C15))</f>
        <v/>
      </c>
      <c r="E15" s="7">
        <f>IF($A15="","",SUMIFS('Verträge'!$H$4:$H$103,'Verträge'!$B$4:$B$103,"&lt;="&amp;EOMONTH($A15,0),'Verträge'!$C$4:$C$103,"&gt;="&amp;$A15,'Verträge'!$I$4:$I$103,"Bestätigt")+SUMIFS('Zusatzaufträge'!$J$4:$J$103,'Zusatzaufträge'!$B$4:$B$103,"&gt;="&amp;$A15,'Zusatzaufträge'!$B$4:$B$103,"&lt;"&amp;EDATE($A15,1),'Zusatzaufträge'!$I$4:$I$103,"Bestätigt"))</f>
        <v/>
      </c>
    </row>
    <row r="16">
      <c r="A16" s="8">
        <f>IF(Parameter!$B$3="","",DATE(YEAR(Parameter!$B$3),MONTH(Parameter!$B$3)+7,1))</f>
        <v/>
      </c>
      <c r="B16" s="9">
        <f>IF($A16="","",SUMIFS('Verträge'!$H$4:$H$103,'Verträge'!$B$4:$B$103,"&lt;="&amp;EOMONTH($A16,0),'Verträge'!$C$4:$C$103,"&gt;="&amp;$A16,'Verträge'!$I$4:$I$103,"Bestätigt")+SUMIFS('Verträge'!$H$4:$H$103,'Verträge'!$B$4:$B$103,"&lt;="&amp;EOMONTH($A16,0),'Verträge'!$C$4:$C$103,"&gt;="&amp;$A16,'Verträge'!$I$4:$I$103,"Geplant"))</f>
        <v/>
      </c>
      <c r="C16" s="9">
        <f>IF($A16="","",SUMIFS('Zusatzaufträge'!$J$4:$J$103,'Zusatzaufträge'!$B$4:$B$103,"&gt;="&amp;$A16,'Zusatzaufträge'!$B$4:$B$103,"&lt;"&amp;EDATE($A16,1),'Zusatzaufträge'!$I$4:$I$103,"Bestätigt")+SUMIFS('Zusatzaufträge'!$J$4:$J$103,'Zusatzaufträge'!$B$4:$B$103,"&gt;="&amp;$A16,'Zusatzaufträge'!$B$4:$B$103,"&lt;"&amp;EDATE($A16,1),'Zusatzaufträge'!$I$4:$I$103,"Geplant"))</f>
        <v/>
      </c>
      <c r="D16" s="9">
        <f>IF($A16="","",SUM(B16:C16))</f>
        <v/>
      </c>
      <c r="E16" s="9">
        <f>IF($A16="","",SUMIFS('Verträge'!$H$4:$H$103,'Verträge'!$B$4:$B$103,"&lt;="&amp;EOMONTH($A16,0),'Verträge'!$C$4:$C$103,"&gt;="&amp;$A16,'Verträge'!$I$4:$I$103,"Bestätigt")+SUMIFS('Zusatzaufträge'!$J$4:$J$103,'Zusatzaufträge'!$B$4:$B$103,"&gt;="&amp;$A16,'Zusatzaufträge'!$B$4:$B$103,"&lt;"&amp;EDATE($A16,1),'Zusatzaufträge'!$I$4:$I$103,"Bestätigt"))</f>
        <v/>
      </c>
    </row>
    <row r="17">
      <c r="A17" s="6">
        <f>IF(Parameter!$B$3="","",DATE(YEAR(Parameter!$B$3),MONTH(Parameter!$B$3)+8,1))</f>
        <v/>
      </c>
      <c r="B17" s="7">
        <f>IF($A17="","",SUMIFS('Verträge'!$H$4:$H$103,'Verträge'!$B$4:$B$103,"&lt;="&amp;EOMONTH($A17,0),'Verträge'!$C$4:$C$103,"&gt;="&amp;$A17,'Verträge'!$I$4:$I$103,"Bestätigt")+SUMIFS('Verträge'!$H$4:$H$103,'Verträge'!$B$4:$B$103,"&lt;="&amp;EOMONTH($A17,0),'Verträge'!$C$4:$C$103,"&gt;="&amp;$A17,'Verträge'!$I$4:$I$103,"Geplant"))</f>
        <v/>
      </c>
      <c r="C17" s="7">
        <f>IF($A17="","",SUMIFS('Zusatzaufträge'!$J$4:$J$103,'Zusatzaufträge'!$B$4:$B$103,"&gt;="&amp;$A17,'Zusatzaufträge'!$B$4:$B$103,"&lt;"&amp;EDATE($A17,1),'Zusatzaufträge'!$I$4:$I$103,"Bestätigt")+SUMIFS('Zusatzaufträge'!$J$4:$J$103,'Zusatzaufträge'!$B$4:$B$103,"&gt;="&amp;$A17,'Zusatzaufträge'!$B$4:$B$103,"&lt;"&amp;EDATE($A17,1),'Zusatzaufträge'!$I$4:$I$103,"Geplant"))</f>
        <v/>
      </c>
      <c r="D17" s="7">
        <f>IF($A17="","",SUM(B17:C17))</f>
        <v/>
      </c>
      <c r="E17" s="7">
        <f>IF($A17="","",SUMIFS('Verträge'!$H$4:$H$103,'Verträge'!$B$4:$B$103,"&lt;="&amp;EOMONTH($A17,0),'Verträge'!$C$4:$C$103,"&gt;="&amp;$A17,'Verträge'!$I$4:$I$103,"Bestätigt")+SUMIFS('Zusatzaufträge'!$J$4:$J$103,'Zusatzaufträge'!$B$4:$B$103,"&gt;="&amp;$A17,'Zusatzaufträge'!$B$4:$B$103,"&lt;"&amp;EDATE($A17,1),'Zusatzaufträge'!$I$4:$I$103,"Bestätigt"))</f>
        <v/>
      </c>
    </row>
    <row r="18">
      <c r="A18" s="8">
        <f>IF(Parameter!$B$3="","",DATE(YEAR(Parameter!$B$3),MONTH(Parameter!$B$3)+9,1))</f>
        <v/>
      </c>
      <c r="B18" s="9">
        <f>IF($A18="","",SUMIFS('Verträge'!$H$4:$H$103,'Verträge'!$B$4:$B$103,"&lt;="&amp;EOMONTH($A18,0),'Verträge'!$C$4:$C$103,"&gt;="&amp;$A18,'Verträge'!$I$4:$I$103,"Bestätigt")+SUMIFS('Verträge'!$H$4:$H$103,'Verträge'!$B$4:$B$103,"&lt;="&amp;EOMONTH($A18,0),'Verträge'!$C$4:$C$103,"&gt;="&amp;$A18,'Verträge'!$I$4:$I$103,"Geplant"))</f>
        <v/>
      </c>
      <c r="C18" s="9">
        <f>IF($A18="","",SUMIFS('Zusatzaufträge'!$J$4:$J$103,'Zusatzaufträge'!$B$4:$B$103,"&gt;="&amp;$A18,'Zusatzaufträge'!$B$4:$B$103,"&lt;"&amp;EDATE($A18,1),'Zusatzaufträge'!$I$4:$I$103,"Bestätigt")+SUMIFS('Zusatzaufträge'!$J$4:$J$103,'Zusatzaufträge'!$B$4:$B$103,"&gt;="&amp;$A18,'Zusatzaufträge'!$B$4:$B$103,"&lt;"&amp;EDATE($A18,1),'Zusatzaufträge'!$I$4:$I$103,"Geplant"))</f>
        <v/>
      </c>
      <c r="D18" s="9">
        <f>IF($A18="","",SUM(B18:C18))</f>
        <v/>
      </c>
      <c r="E18" s="9">
        <f>IF($A18="","",SUMIFS('Verträge'!$H$4:$H$103,'Verträge'!$B$4:$B$103,"&lt;="&amp;EOMONTH($A18,0),'Verträge'!$C$4:$C$103,"&gt;="&amp;$A18,'Verträge'!$I$4:$I$103,"Bestätigt")+SUMIFS('Zusatzaufträge'!$J$4:$J$103,'Zusatzaufträge'!$B$4:$B$103,"&gt;="&amp;$A18,'Zusatzaufträge'!$B$4:$B$103,"&lt;"&amp;EDATE($A18,1),'Zusatzaufträge'!$I$4:$I$103,"Bestätigt"))</f>
        <v/>
      </c>
    </row>
    <row r="19">
      <c r="A19" s="6">
        <f>IF(Parameter!$B$3="","",DATE(YEAR(Parameter!$B$3),MONTH(Parameter!$B$3)+10,1))</f>
        <v/>
      </c>
      <c r="B19" s="7">
        <f>IF($A19="","",SUMIFS('Verträge'!$H$4:$H$103,'Verträge'!$B$4:$B$103,"&lt;="&amp;EOMONTH($A19,0),'Verträge'!$C$4:$C$103,"&gt;="&amp;$A19,'Verträge'!$I$4:$I$103,"Bestätigt")+SUMIFS('Verträge'!$H$4:$H$103,'Verträge'!$B$4:$B$103,"&lt;="&amp;EOMONTH($A19,0),'Verträge'!$C$4:$C$103,"&gt;="&amp;$A19,'Verträge'!$I$4:$I$103,"Geplant"))</f>
        <v/>
      </c>
      <c r="C19" s="7">
        <f>IF($A19="","",SUMIFS('Zusatzaufträge'!$J$4:$J$103,'Zusatzaufträge'!$B$4:$B$103,"&gt;="&amp;$A19,'Zusatzaufträge'!$B$4:$B$103,"&lt;"&amp;EDATE($A19,1),'Zusatzaufträge'!$I$4:$I$103,"Bestätigt")+SUMIFS('Zusatzaufträge'!$J$4:$J$103,'Zusatzaufträge'!$B$4:$B$103,"&gt;="&amp;$A19,'Zusatzaufträge'!$B$4:$B$103,"&lt;"&amp;EDATE($A19,1),'Zusatzaufträge'!$I$4:$I$103,"Geplant"))</f>
        <v/>
      </c>
      <c r="D19" s="7">
        <f>IF($A19="","",SUM(B19:C19))</f>
        <v/>
      </c>
      <c r="E19" s="7">
        <f>IF($A19="","",SUMIFS('Verträge'!$H$4:$H$103,'Verträge'!$B$4:$B$103,"&lt;="&amp;EOMONTH($A19,0),'Verträge'!$C$4:$C$103,"&gt;="&amp;$A19,'Verträge'!$I$4:$I$103,"Bestätigt")+SUMIFS('Zusatzaufträge'!$J$4:$J$103,'Zusatzaufträge'!$B$4:$B$103,"&gt;="&amp;$A19,'Zusatzaufträge'!$B$4:$B$103,"&lt;"&amp;EDATE($A19,1),'Zusatzaufträge'!$I$4:$I$103,"Bestätigt"))</f>
        <v/>
      </c>
    </row>
    <row r="20">
      <c r="A20" s="8">
        <f>IF(Parameter!$B$3="","",DATE(YEAR(Parameter!$B$3),MONTH(Parameter!$B$3)+11,1))</f>
        <v/>
      </c>
      <c r="B20" s="9">
        <f>IF($A20="","",SUMIFS('Verträge'!$H$4:$H$103,'Verträge'!$B$4:$B$103,"&lt;="&amp;EOMONTH($A20,0),'Verträge'!$C$4:$C$103,"&gt;="&amp;$A20,'Verträge'!$I$4:$I$103,"Bestätigt")+SUMIFS('Verträge'!$H$4:$H$103,'Verträge'!$B$4:$B$103,"&lt;="&amp;EOMONTH($A20,0),'Verträge'!$C$4:$C$103,"&gt;="&amp;$A20,'Verträge'!$I$4:$I$103,"Geplant"))</f>
        <v/>
      </c>
      <c r="C20" s="9">
        <f>IF($A20="","",SUMIFS('Zusatzaufträge'!$J$4:$J$103,'Zusatzaufträge'!$B$4:$B$103,"&gt;="&amp;$A20,'Zusatzaufträge'!$B$4:$B$103,"&lt;"&amp;EDATE($A20,1),'Zusatzaufträge'!$I$4:$I$103,"Bestätigt")+SUMIFS('Zusatzaufträge'!$J$4:$J$103,'Zusatzaufträge'!$B$4:$B$103,"&gt;="&amp;$A20,'Zusatzaufträge'!$B$4:$B$103,"&lt;"&amp;EDATE($A20,1),'Zusatzaufträge'!$I$4:$I$103,"Geplant"))</f>
        <v/>
      </c>
      <c r="D20" s="9">
        <f>IF($A20="","",SUM(B20:C20))</f>
        <v/>
      </c>
      <c r="E20" s="9">
        <f>IF($A20="","",SUMIFS('Verträge'!$H$4:$H$103,'Verträge'!$B$4:$B$103,"&lt;="&amp;EOMONTH($A20,0),'Verträge'!$C$4:$C$103,"&gt;="&amp;$A20,'Verträge'!$I$4:$I$103,"Bestätigt")+SUMIFS('Zusatzaufträge'!$J$4:$J$103,'Zusatzaufträge'!$B$4:$B$103,"&gt;="&amp;$A20,'Zusatzaufträge'!$B$4:$B$103,"&lt;"&amp;EDATE($A20,1),'Zusatzaufträge'!$I$4:$I$103,"Bestätigt"))</f>
        <v/>
      </c>
    </row>
  </sheetData>
  <autoFilter ref="A8:E20"/>
  <mergeCells count="1">
    <mergeCell ref="A1:F1"/>
  </mergeCells>
  <conditionalFormatting sqref="D9:D20">
    <cfRule type="expression" priority="1" dxfId="0">
      <formula>AND($D9&gt;0,$D9=$E9)</formula>
    </cfRule>
    <cfRule type="expression" priority="2" dxfId="1">
      <formula>AND($D9&gt;0,$D9&gt;$E9)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F6B4F"/>
    <outlinePr summaryBelow="1" summaryRight="1"/>
    <pageSetUpPr fitToPage="1"/>
  </sheetPr>
  <dimension ref="A1:K103"/>
  <sheetViews>
    <sheetView showGridLines="0" showRowColHeaders="1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7" customWidth="1" min="4" max="4"/>
    <col width="24" customWidth="1" min="5" max="5"/>
    <col width="19" customWidth="1" min="6" max="6"/>
    <col width="19" customWidth="1" min="7" max="7"/>
    <col width="18" customWidth="1" min="8" max="8"/>
    <col width="15" customWidth="1" min="9" max="9"/>
    <col width="18" customWidth="1" min="10" max="10"/>
    <col width="22" customWidth="1" min="11" max="11"/>
  </cols>
  <sheetData>
    <row r="1" ht="27" customHeight="1">
      <c r="A1" s="1" t="inlineStr">
        <is>
          <t>Wiederkehrende Vertragsumsätze</t>
        </is>
      </c>
    </row>
    <row r="2">
      <c r="A2" s="10" t="inlineStr">
        <is>
          <t>Frühestes Datum</t>
        </is>
      </c>
      <c r="B2" s="11">
        <f>Parameter!$B$4</f>
        <v/>
      </c>
      <c r="C2" s="10" t="inlineStr">
        <is>
          <t>Spätestes Datum</t>
        </is>
      </c>
      <c r="D2" s="11">
        <f>Parameter!$B$5</f>
        <v/>
      </c>
      <c r="G2" s="10" t="inlineStr">
        <is>
          <t>Max. Monatswert</t>
        </is>
      </c>
      <c r="H2" s="12">
        <f>Parameter!$B$6</f>
        <v/>
      </c>
    </row>
    <row r="3" ht="31" customHeight="1">
      <c r="A3" s="5" t="inlineStr">
        <is>
          <t>Vertrags-ID</t>
        </is>
      </c>
      <c r="B3" s="5" t="inlineStr">
        <is>
          <t>Startmonat</t>
        </is>
      </c>
      <c r="C3" s="5" t="inlineStr">
        <is>
          <t>Endmonat</t>
        </is>
      </c>
      <c r="D3" s="5" t="inlineStr">
        <is>
          <t>Objektkennung</t>
        </is>
      </c>
      <c r="E3" s="5" t="inlineStr">
        <is>
          <t>Reinigungsbereich</t>
        </is>
      </c>
      <c r="F3" s="5" t="inlineStr">
        <is>
          <t>Intervall</t>
        </is>
      </c>
      <c r="G3" s="5" t="inlineStr">
        <is>
          <t>Zuständigkeit</t>
        </is>
      </c>
      <c r="H3" s="5" t="inlineStr">
        <is>
          <t>Monatswert (€)</t>
        </is>
      </c>
      <c r="I3" s="5" t="inlineStr">
        <is>
          <t>Status</t>
        </is>
      </c>
      <c r="J3" s="5" t="inlineStr">
        <is>
          <t>Laufzeit (Monate)</t>
        </is>
      </c>
      <c r="K3" s="5" t="inlineStr">
        <is>
          <t>Planwert Laufzeit (€)</t>
        </is>
      </c>
    </row>
    <row r="4" ht="21" customHeight="1">
      <c r="A4" s="13" t="inlineStr">
        <is>
          <t>VT-26-001</t>
        </is>
      </c>
      <c r="B4" s="14" t="n">
        <v>46204</v>
      </c>
      <c r="C4" s="14" t="n">
        <v>46600</v>
      </c>
      <c r="D4" s="13" t="inlineStr">
        <is>
          <t>FIK-OBJ-101</t>
        </is>
      </c>
      <c r="E4" s="13" t="inlineStr">
        <is>
          <t>Büroflächen</t>
        </is>
      </c>
      <c r="F4" s="13" t="inlineStr">
        <is>
          <t>werktäglich</t>
        </is>
      </c>
      <c r="G4" s="13" t="inlineStr">
        <is>
          <t>Team Nordlicht</t>
        </is>
      </c>
      <c r="H4" s="15" t="n">
        <v>4850</v>
      </c>
      <c r="I4" s="13" t="inlineStr">
        <is>
          <t>Bestätigt</t>
        </is>
      </c>
      <c r="J4" s="16">
        <f>IF(OR(A4="",B4="",C4=""),"",IF(C4&lt;B4,"",(YEAR(C4)-YEAR(B4))*12+MONTH(C4)-MONTH(B4)+1))</f>
        <v/>
      </c>
      <c r="K4" s="9">
        <f>IF(OR(A4="",H4="",I4="",J4=""),"",IF(OR(I4="Geplant",I4="Bestätigt"),H4*J4,0))</f>
        <v/>
      </c>
    </row>
    <row r="5" ht="21" customHeight="1">
      <c r="A5" s="13" t="inlineStr">
        <is>
          <t>VT-26-002</t>
        </is>
      </c>
      <c r="B5" s="14" t="n">
        <v>46266</v>
      </c>
      <c r="C5" s="14" t="n">
        <v>46508</v>
      </c>
      <c r="D5" s="13" t="inlineStr">
        <is>
          <t>FIK-OBJ-102</t>
        </is>
      </c>
      <c r="E5" s="13" t="inlineStr">
        <is>
          <t>Treppenhäuser</t>
        </is>
      </c>
      <c r="F5" s="13" t="inlineStr">
        <is>
          <t>3× wöchentlich</t>
        </is>
      </c>
      <c r="G5" s="13" t="inlineStr">
        <is>
          <t>Team Flieder</t>
        </is>
      </c>
      <c r="H5" s="15" t="n">
        <v>2950</v>
      </c>
      <c r="I5" s="13" t="inlineStr">
        <is>
          <t>Geplant</t>
        </is>
      </c>
      <c r="J5" s="17">
        <f>IF(OR(A5="",B5="",C5=""),"",IF(C5&lt;B5,"",(YEAR(C5)-YEAR(B5))*12+MONTH(C5)-MONTH(B5)+1))</f>
        <v/>
      </c>
      <c r="K5" s="7">
        <f>IF(OR(A5="",H5="",I5="",J5=""),"",IF(OR(I5="Geplant",I5="Bestätigt"),H5*J5,0))</f>
        <v/>
      </c>
    </row>
    <row r="6" ht="21" customHeight="1">
      <c r="A6" s="13" t="inlineStr">
        <is>
          <t>VT-26-003</t>
        </is>
      </c>
      <c r="B6" s="14" t="n">
        <v>46296</v>
      </c>
      <c r="C6" s="14" t="n">
        <v>46600</v>
      </c>
      <c r="D6" s="13" t="inlineStr">
        <is>
          <t>FIK-OBJ-103</t>
        </is>
      </c>
      <c r="E6" s="13" t="inlineStr">
        <is>
          <t>Sanitärbereiche</t>
        </is>
      </c>
      <c r="F6" s="13" t="inlineStr">
        <is>
          <t>werktäglich</t>
        </is>
      </c>
      <c r="G6" s="13" t="inlineStr">
        <is>
          <t>Team Mosaik</t>
        </is>
      </c>
      <c r="H6" s="15" t="n">
        <v>3725</v>
      </c>
      <c r="I6" s="13" t="inlineStr">
        <is>
          <t>Bestätigt</t>
        </is>
      </c>
      <c r="J6" s="16">
        <f>IF(OR(A6="",B6="",C6=""),"",IF(C6&lt;B6,"",(YEAR(C6)-YEAR(B6))*12+MONTH(C6)-MONTH(B6)+1))</f>
        <v/>
      </c>
      <c r="K6" s="9">
        <f>IF(OR(A6="",H6="",I6="",J6=""),"",IF(OR(I6="Geplant",I6="Bestätigt"),H6*J6,0))</f>
        <v/>
      </c>
    </row>
    <row r="7" ht="21" customHeight="1">
      <c r="A7" s="13" t="inlineStr">
        <is>
          <t>VT-26-004</t>
        </is>
      </c>
      <c r="B7" s="14" t="n">
        <v>46143</v>
      </c>
      <c r="C7" s="14" t="n">
        <v>46419</v>
      </c>
      <c r="D7" s="13" t="inlineStr">
        <is>
          <t>FIK-OBJ-104</t>
        </is>
      </c>
      <c r="E7" s="13" t="inlineStr">
        <is>
          <t>Verkehrsflächen</t>
        </is>
      </c>
      <c r="F7" s="13" t="inlineStr">
        <is>
          <t>2× wöchentlich</t>
        </is>
      </c>
      <c r="G7" s="13" t="inlineStr">
        <is>
          <t>Team Nordlicht</t>
        </is>
      </c>
      <c r="H7" s="15" t="n">
        <v>1680</v>
      </c>
      <c r="I7" s="13" t="inlineStr">
        <is>
          <t>Abgesagt</t>
        </is>
      </c>
      <c r="J7" s="17">
        <f>IF(OR(A7="",B7="",C7=""),"",IF(C7&lt;B7,"",(YEAR(C7)-YEAR(B7))*12+MONTH(C7)-MONTH(B7)+1))</f>
        <v/>
      </c>
      <c r="K7" s="7">
        <f>IF(OR(A7="",H7="",I7="",J7=""),"",IF(OR(I7="Geplant",I7="Bestätigt"),H7*J7,0))</f>
        <v/>
      </c>
    </row>
    <row r="8" ht="21" customHeight="1">
      <c r="A8" s="13" t="inlineStr">
        <is>
          <t>VT-26-005</t>
        </is>
      </c>
      <c r="B8" s="14" t="n">
        <v>46357</v>
      </c>
      <c r="C8" s="14" t="n">
        <v>46600</v>
      </c>
      <c r="D8" s="13" t="inlineStr">
        <is>
          <t>FIK-OBJ-105</t>
        </is>
      </c>
      <c r="E8" s="13" t="inlineStr">
        <is>
          <t>Lager- und Nebenflächen</t>
        </is>
      </c>
      <c r="F8" s="13" t="inlineStr">
        <is>
          <t>monatlich</t>
        </is>
      </c>
      <c r="G8" s="13" t="inlineStr">
        <is>
          <t>Team Flieder</t>
        </is>
      </c>
      <c r="H8" s="15" t="n">
        <v>2240</v>
      </c>
      <c r="I8" s="13" t="inlineStr">
        <is>
          <t>Bestätigt</t>
        </is>
      </c>
      <c r="J8" s="16">
        <f>IF(OR(A8="",B8="",C8=""),"",IF(C8&lt;B8,"",(YEAR(C8)-YEAR(B8))*12+MONTH(C8)-MONTH(B8)+1))</f>
        <v/>
      </c>
      <c r="K8" s="9">
        <f>IF(OR(A8="",H8="",I8="",J8=""),"",IF(OR(I8="Geplant",I8="Bestätigt"),H8*J8,0))</f>
        <v/>
      </c>
    </row>
    <row r="9" ht="21" customHeight="1">
      <c r="A9" s="13" t="n"/>
      <c r="B9" s="14" t="n"/>
      <c r="C9" s="14" t="n"/>
      <c r="D9" s="13" t="n"/>
      <c r="E9" s="13" t="n"/>
      <c r="F9" s="13" t="n"/>
      <c r="G9" s="13" t="n"/>
      <c r="H9" s="15" t="n"/>
      <c r="I9" s="13" t="n"/>
      <c r="J9" s="17">
        <f>IF(OR(A9="",B9="",C9=""),"",IF(C9&lt;B9,"",(YEAR(C9)-YEAR(B9))*12+MONTH(C9)-MONTH(B9)+1))</f>
        <v/>
      </c>
      <c r="K9" s="7">
        <f>IF(OR(A9="",H9="",I9="",J9=""),"",IF(OR(I9="Geplant",I9="Bestätigt"),H9*J9,0))</f>
        <v/>
      </c>
    </row>
    <row r="10" ht="21" customHeight="1">
      <c r="A10" s="13" t="n"/>
      <c r="B10" s="14" t="n"/>
      <c r="C10" s="14" t="n"/>
      <c r="D10" s="13" t="n"/>
      <c r="E10" s="13" t="n"/>
      <c r="F10" s="13" t="n"/>
      <c r="G10" s="13" t="n"/>
      <c r="H10" s="15" t="n"/>
      <c r="I10" s="13" t="n"/>
      <c r="J10" s="16">
        <f>IF(OR(A10="",B10="",C10=""),"",IF(C10&lt;B10,"",(YEAR(C10)-YEAR(B10))*12+MONTH(C10)-MONTH(B10)+1))</f>
        <v/>
      </c>
      <c r="K10" s="9">
        <f>IF(OR(A10="",H10="",I10="",J10=""),"",IF(OR(I10="Geplant",I10="Bestätigt"),H10*J10,0))</f>
        <v/>
      </c>
    </row>
    <row r="11" ht="21" customHeight="1">
      <c r="A11" s="13" t="n"/>
      <c r="B11" s="14" t="n"/>
      <c r="C11" s="14" t="n"/>
      <c r="D11" s="13" t="n"/>
      <c r="E11" s="13" t="n"/>
      <c r="F11" s="13" t="n"/>
      <c r="G11" s="13" t="n"/>
      <c r="H11" s="15" t="n"/>
      <c r="I11" s="13" t="n"/>
      <c r="J11" s="17">
        <f>IF(OR(A11="",B11="",C11=""),"",IF(C11&lt;B11,"",(YEAR(C11)-YEAR(B11))*12+MONTH(C11)-MONTH(B11)+1))</f>
        <v/>
      </c>
      <c r="K11" s="7">
        <f>IF(OR(A11="",H11="",I11="",J11=""),"",IF(OR(I11="Geplant",I11="Bestätigt"),H11*J11,0))</f>
        <v/>
      </c>
    </row>
    <row r="12" ht="21" customHeight="1">
      <c r="A12" s="13" t="n"/>
      <c r="B12" s="14" t="n"/>
      <c r="C12" s="14" t="n"/>
      <c r="D12" s="13" t="n"/>
      <c r="E12" s="13" t="n"/>
      <c r="F12" s="13" t="n"/>
      <c r="G12" s="13" t="n"/>
      <c r="H12" s="15" t="n"/>
      <c r="I12" s="13" t="n"/>
      <c r="J12" s="16">
        <f>IF(OR(A12="",B12="",C12=""),"",IF(C12&lt;B12,"",(YEAR(C12)-YEAR(B12))*12+MONTH(C12)-MONTH(B12)+1))</f>
        <v/>
      </c>
      <c r="K12" s="9">
        <f>IF(OR(A12="",H12="",I12="",J12=""),"",IF(OR(I12="Geplant",I12="Bestätigt"),H12*J12,0))</f>
        <v/>
      </c>
    </row>
    <row r="13" ht="21" customHeight="1">
      <c r="A13" s="13" t="n"/>
      <c r="B13" s="14" t="n"/>
      <c r="C13" s="14" t="n"/>
      <c r="D13" s="13" t="n"/>
      <c r="E13" s="13" t="n"/>
      <c r="F13" s="13" t="n"/>
      <c r="G13" s="13" t="n"/>
      <c r="H13" s="15" t="n"/>
      <c r="I13" s="13" t="n"/>
      <c r="J13" s="17">
        <f>IF(OR(A13="",B13="",C13=""),"",IF(C13&lt;B13,"",(YEAR(C13)-YEAR(B13))*12+MONTH(C13)-MONTH(B13)+1))</f>
        <v/>
      </c>
      <c r="K13" s="7">
        <f>IF(OR(A13="",H13="",I13="",J13=""),"",IF(OR(I13="Geplant",I13="Bestätigt"),H13*J13,0))</f>
        <v/>
      </c>
    </row>
    <row r="14" ht="21" customHeight="1">
      <c r="A14" s="13" t="n"/>
      <c r="B14" s="14" t="n"/>
      <c r="C14" s="14" t="n"/>
      <c r="D14" s="13" t="n"/>
      <c r="E14" s="13" t="n"/>
      <c r="F14" s="13" t="n"/>
      <c r="G14" s="13" t="n"/>
      <c r="H14" s="15" t="n"/>
      <c r="I14" s="13" t="n"/>
      <c r="J14" s="16">
        <f>IF(OR(A14="",B14="",C14=""),"",IF(C14&lt;B14,"",(YEAR(C14)-YEAR(B14))*12+MONTH(C14)-MONTH(B14)+1))</f>
        <v/>
      </c>
      <c r="K14" s="9">
        <f>IF(OR(A14="",H14="",I14="",J14=""),"",IF(OR(I14="Geplant",I14="Bestätigt"),H14*J14,0))</f>
        <v/>
      </c>
    </row>
    <row r="15" ht="21" customHeight="1">
      <c r="A15" s="13" t="n"/>
      <c r="B15" s="14" t="n"/>
      <c r="C15" s="14" t="n"/>
      <c r="D15" s="13" t="n"/>
      <c r="E15" s="13" t="n"/>
      <c r="F15" s="13" t="n"/>
      <c r="G15" s="13" t="n"/>
      <c r="H15" s="15" t="n"/>
      <c r="I15" s="13" t="n"/>
      <c r="J15" s="17">
        <f>IF(OR(A15="",B15="",C15=""),"",IF(C15&lt;B15,"",(YEAR(C15)-YEAR(B15))*12+MONTH(C15)-MONTH(B15)+1))</f>
        <v/>
      </c>
      <c r="K15" s="7">
        <f>IF(OR(A15="",H15="",I15="",J15=""),"",IF(OR(I15="Geplant",I15="Bestätigt"),H15*J15,0))</f>
        <v/>
      </c>
    </row>
    <row r="16" ht="21" customHeight="1">
      <c r="A16" s="13" t="n"/>
      <c r="B16" s="14" t="n"/>
      <c r="C16" s="14" t="n"/>
      <c r="D16" s="13" t="n"/>
      <c r="E16" s="13" t="n"/>
      <c r="F16" s="13" t="n"/>
      <c r="G16" s="13" t="n"/>
      <c r="H16" s="15" t="n"/>
      <c r="I16" s="13" t="n"/>
      <c r="J16" s="16">
        <f>IF(OR(A16="",B16="",C16=""),"",IF(C16&lt;B16,"",(YEAR(C16)-YEAR(B16))*12+MONTH(C16)-MONTH(B16)+1))</f>
        <v/>
      </c>
      <c r="K16" s="9">
        <f>IF(OR(A16="",H16="",I16="",J16=""),"",IF(OR(I16="Geplant",I16="Bestätigt"),H16*J16,0))</f>
        <v/>
      </c>
    </row>
    <row r="17" ht="21" customHeight="1">
      <c r="A17" s="13" t="n"/>
      <c r="B17" s="14" t="n"/>
      <c r="C17" s="14" t="n"/>
      <c r="D17" s="13" t="n"/>
      <c r="E17" s="13" t="n"/>
      <c r="F17" s="13" t="n"/>
      <c r="G17" s="13" t="n"/>
      <c r="H17" s="15" t="n"/>
      <c r="I17" s="13" t="n"/>
      <c r="J17" s="17">
        <f>IF(OR(A17="",B17="",C17=""),"",IF(C17&lt;B17,"",(YEAR(C17)-YEAR(B17))*12+MONTH(C17)-MONTH(B17)+1))</f>
        <v/>
      </c>
      <c r="K17" s="7">
        <f>IF(OR(A17="",H17="",I17="",J17=""),"",IF(OR(I17="Geplant",I17="Bestätigt"),H17*J17,0))</f>
        <v/>
      </c>
    </row>
    <row r="18" ht="21" customHeight="1">
      <c r="A18" s="13" t="n"/>
      <c r="B18" s="14" t="n"/>
      <c r="C18" s="14" t="n"/>
      <c r="D18" s="13" t="n"/>
      <c r="E18" s="13" t="n"/>
      <c r="F18" s="13" t="n"/>
      <c r="G18" s="13" t="n"/>
      <c r="H18" s="15" t="n"/>
      <c r="I18" s="13" t="n"/>
      <c r="J18" s="16">
        <f>IF(OR(A18="",B18="",C18=""),"",IF(C18&lt;B18,"",(YEAR(C18)-YEAR(B18))*12+MONTH(C18)-MONTH(B18)+1))</f>
        <v/>
      </c>
      <c r="K18" s="9">
        <f>IF(OR(A18="",H18="",I18="",J18=""),"",IF(OR(I18="Geplant",I18="Bestätigt"),H18*J18,0))</f>
        <v/>
      </c>
    </row>
    <row r="19" ht="21" customHeight="1">
      <c r="A19" s="13" t="n"/>
      <c r="B19" s="14" t="n"/>
      <c r="C19" s="14" t="n"/>
      <c r="D19" s="13" t="n"/>
      <c r="E19" s="13" t="n"/>
      <c r="F19" s="13" t="n"/>
      <c r="G19" s="13" t="n"/>
      <c r="H19" s="15" t="n"/>
      <c r="I19" s="13" t="n"/>
      <c r="J19" s="17">
        <f>IF(OR(A19="",B19="",C19=""),"",IF(C19&lt;B19,"",(YEAR(C19)-YEAR(B19))*12+MONTH(C19)-MONTH(B19)+1))</f>
        <v/>
      </c>
      <c r="K19" s="7">
        <f>IF(OR(A19="",H19="",I19="",J19=""),"",IF(OR(I19="Geplant",I19="Bestätigt"),H19*J19,0))</f>
        <v/>
      </c>
    </row>
    <row r="20" ht="21" customHeight="1">
      <c r="A20" s="13" t="n"/>
      <c r="B20" s="14" t="n"/>
      <c r="C20" s="14" t="n"/>
      <c r="D20" s="13" t="n"/>
      <c r="E20" s="13" t="n"/>
      <c r="F20" s="13" t="n"/>
      <c r="G20" s="13" t="n"/>
      <c r="H20" s="15" t="n"/>
      <c r="I20" s="13" t="n"/>
      <c r="J20" s="16">
        <f>IF(OR(A20="",B20="",C20=""),"",IF(C20&lt;B20,"",(YEAR(C20)-YEAR(B20))*12+MONTH(C20)-MONTH(B20)+1))</f>
        <v/>
      </c>
      <c r="K20" s="9">
        <f>IF(OR(A20="",H20="",I20="",J20=""),"",IF(OR(I20="Geplant",I20="Bestätigt"),H20*J20,0))</f>
        <v/>
      </c>
    </row>
    <row r="21" ht="21" customHeight="1">
      <c r="A21" s="13" t="n"/>
      <c r="B21" s="14" t="n"/>
      <c r="C21" s="14" t="n"/>
      <c r="D21" s="13" t="n"/>
      <c r="E21" s="13" t="n"/>
      <c r="F21" s="13" t="n"/>
      <c r="G21" s="13" t="n"/>
      <c r="H21" s="15" t="n"/>
      <c r="I21" s="13" t="n"/>
      <c r="J21" s="17">
        <f>IF(OR(A21="",B21="",C21=""),"",IF(C21&lt;B21,"",(YEAR(C21)-YEAR(B21))*12+MONTH(C21)-MONTH(B21)+1))</f>
        <v/>
      </c>
      <c r="K21" s="7">
        <f>IF(OR(A21="",H21="",I21="",J21=""),"",IF(OR(I21="Geplant",I21="Bestätigt"),H21*J21,0))</f>
        <v/>
      </c>
    </row>
    <row r="22" ht="21" customHeight="1">
      <c r="A22" s="13" t="n"/>
      <c r="B22" s="14" t="n"/>
      <c r="C22" s="14" t="n"/>
      <c r="D22" s="13" t="n"/>
      <c r="E22" s="13" t="n"/>
      <c r="F22" s="13" t="n"/>
      <c r="G22" s="13" t="n"/>
      <c r="H22" s="15" t="n"/>
      <c r="I22" s="13" t="n"/>
      <c r="J22" s="16">
        <f>IF(OR(A22="",B22="",C22=""),"",IF(C22&lt;B22,"",(YEAR(C22)-YEAR(B22))*12+MONTH(C22)-MONTH(B22)+1))</f>
        <v/>
      </c>
      <c r="K22" s="9">
        <f>IF(OR(A22="",H22="",I22="",J22=""),"",IF(OR(I22="Geplant",I22="Bestätigt"),H22*J22,0))</f>
        <v/>
      </c>
    </row>
    <row r="23" ht="21" customHeight="1">
      <c r="A23" s="13" t="n"/>
      <c r="B23" s="14" t="n"/>
      <c r="C23" s="14" t="n"/>
      <c r="D23" s="13" t="n"/>
      <c r="E23" s="13" t="n"/>
      <c r="F23" s="13" t="n"/>
      <c r="G23" s="13" t="n"/>
      <c r="H23" s="15" t="n"/>
      <c r="I23" s="13" t="n"/>
      <c r="J23" s="17">
        <f>IF(OR(A23="",B23="",C23=""),"",IF(C23&lt;B23,"",(YEAR(C23)-YEAR(B23))*12+MONTH(C23)-MONTH(B23)+1))</f>
        <v/>
      </c>
      <c r="K23" s="7">
        <f>IF(OR(A23="",H23="",I23="",J23=""),"",IF(OR(I23="Geplant",I23="Bestätigt"),H23*J23,0))</f>
        <v/>
      </c>
    </row>
    <row r="24" ht="21" customHeight="1">
      <c r="A24" s="13" t="n"/>
      <c r="B24" s="14" t="n"/>
      <c r="C24" s="14" t="n"/>
      <c r="D24" s="13" t="n"/>
      <c r="E24" s="13" t="n"/>
      <c r="F24" s="13" t="n"/>
      <c r="G24" s="13" t="n"/>
      <c r="H24" s="15" t="n"/>
      <c r="I24" s="13" t="n"/>
      <c r="J24" s="16">
        <f>IF(OR(A24="",B24="",C24=""),"",IF(C24&lt;B24,"",(YEAR(C24)-YEAR(B24))*12+MONTH(C24)-MONTH(B24)+1))</f>
        <v/>
      </c>
      <c r="K24" s="9">
        <f>IF(OR(A24="",H24="",I24="",J24=""),"",IF(OR(I24="Geplant",I24="Bestätigt"),H24*J24,0))</f>
        <v/>
      </c>
    </row>
    <row r="25" ht="21" customHeight="1">
      <c r="A25" s="13" t="n"/>
      <c r="B25" s="14" t="n"/>
      <c r="C25" s="14" t="n"/>
      <c r="D25" s="13" t="n"/>
      <c r="E25" s="13" t="n"/>
      <c r="F25" s="13" t="n"/>
      <c r="G25" s="13" t="n"/>
      <c r="H25" s="15" t="n"/>
      <c r="I25" s="13" t="n"/>
      <c r="J25" s="17">
        <f>IF(OR(A25="",B25="",C25=""),"",IF(C25&lt;B25,"",(YEAR(C25)-YEAR(B25))*12+MONTH(C25)-MONTH(B25)+1))</f>
        <v/>
      </c>
      <c r="K25" s="7">
        <f>IF(OR(A25="",H25="",I25="",J25=""),"",IF(OR(I25="Geplant",I25="Bestätigt"),H25*J25,0))</f>
        <v/>
      </c>
    </row>
    <row r="26" ht="21" customHeight="1">
      <c r="A26" s="13" t="n"/>
      <c r="B26" s="14" t="n"/>
      <c r="C26" s="14" t="n"/>
      <c r="D26" s="13" t="n"/>
      <c r="E26" s="13" t="n"/>
      <c r="F26" s="13" t="n"/>
      <c r="G26" s="13" t="n"/>
      <c r="H26" s="15" t="n"/>
      <c r="I26" s="13" t="n"/>
      <c r="J26" s="16">
        <f>IF(OR(A26="",B26="",C26=""),"",IF(C26&lt;B26,"",(YEAR(C26)-YEAR(B26))*12+MONTH(C26)-MONTH(B26)+1))</f>
        <v/>
      </c>
      <c r="K26" s="9">
        <f>IF(OR(A26="",H26="",I26="",J26=""),"",IF(OR(I26="Geplant",I26="Bestätigt"),H26*J26,0))</f>
        <v/>
      </c>
    </row>
    <row r="27" ht="21" customHeight="1">
      <c r="A27" s="13" t="n"/>
      <c r="B27" s="14" t="n"/>
      <c r="C27" s="14" t="n"/>
      <c r="D27" s="13" t="n"/>
      <c r="E27" s="13" t="n"/>
      <c r="F27" s="13" t="n"/>
      <c r="G27" s="13" t="n"/>
      <c r="H27" s="15" t="n"/>
      <c r="I27" s="13" t="n"/>
      <c r="J27" s="17">
        <f>IF(OR(A27="",B27="",C27=""),"",IF(C27&lt;B27,"",(YEAR(C27)-YEAR(B27))*12+MONTH(C27)-MONTH(B27)+1))</f>
        <v/>
      </c>
      <c r="K27" s="7">
        <f>IF(OR(A27="",H27="",I27="",J27=""),"",IF(OR(I27="Geplant",I27="Bestätigt"),H27*J27,0))</f>
        <v/>
      </c>
    </row>
    <row r="28" ht="21" customHeight="1">
      <c r="A28" s="13" t="n"/>
      <c r="B28" s="14" t="n"/>
      <c r="C28" s="14" t="n"/>
      <c r="D28" s="13" t="n"/>
      <c r="E28" s="13" t="n"/>
      <c r="F28" s="13" t="n"/>
      <c r="G28" s="13" t="n"/>
      <c r="H28" s="15" t="n"/>
      <c r="I28" s="13" t="n"/>
      <c r="J28" s="16">
        <f>IF(OR(A28="",B28="",C28=""),"",IF(C28&lt;B28,"",(YEAR(C28)-YEAR(B28))*12+MONTH(C28)-MONTH(B28)+1))</f>
        <v/>
      </c>
      <c r="K28" s="9">
        <f>IF(OR(A28="",H28="",I28="",J28=""),"",IF(OR(I28="Geplant",I28="Bestätigt"),H28*J28,0))</f>
        <v/>
      </c>
    </row>
    <row r="29" ht="21" customHeight="1">
      <c r="A29" s="13" t="n"/>
      <c r="B29" s="14" t="n"/>
      <c r="C29" s="14" t="n"/>
      <c r="D29" s="13" t="n"/>
      <c r="E29" s="13" t="n"/>
      <c r="F29" s="13" t="n"/>
      <c r="G29" s="13" t="n"/>
      <c r="H29" s="15" t="n"/>
      <c r="I29" s="13" t="n"/>
      <c r="J29" s="17">
        <f>IF(OR(A29="",B29="",C29=""),"",IF(C29&lt;B29,"",(YEAR(C29)-YEAR(B29))*12+MONTH(C29)-MONTH(B29)+1))</f>
        <v/>
      </c>
      <c r="K29" s="7">
        <f>IF(OR(A29="",H29="",I29="",J29=""),"",IF(OR(I29="Geplant",I29="Bestätigt"),H29*J29,0))</f>
        <v/>
      </c>
    </row>
    <row r="30" ht="21" customHeight="1">
      <c r="A30" s="13" t="n"/>
      <c r="B30" s="14" t="n"/>
      <c r="C30" s="14" t="n"/>
      <c r="D30" s="13" t="n"/>
      <c r="E30" s="13" t="n"/>
      <c r="F30" s="13" t="n"/>
      <c r="G30" s="13" t="n"/>
      <c r="H30" s="15" t="n"/>
      <c r="I30" s="13" t="n"/>
      <c r="J30" s="16">
        <f>IF(OR(A30="",B30="",C30=""),"",IF(C30&lt;B30,"",(YEAR(C30)-YEAR(B30))*12+MONTH(C30)-MONTH(B30)+1))</f>
        <v/>
      </c>
      <c r="K30" s="9">
        <f>IF(OR(A30="",H30="",I30="",J30=""),"",IF(OR(I30="Geplant",I30="Bestätigt"),H30*J30,0))</f>
        <v/>
      </c>
    </row>
    <row r="31" ht="21" customHeight="1">
      <c r="A31" s="13" t="n"/>
      <c r="B31" s="14" t="n"/>
      <c r="C31" s="14" t="n"/>
      <c r="D31" s="13" t="n"/>
      <c r="E31" s="13" t="n"/>
      <c r="F31" s="13" t="n"/>
      <c r="G31" s="13" t="n"/>
      <c r="H31" s="15" t="n"/>
      <c r="I31" s="13" t="n"/>
      <c r="J31" s="17">
        <f>IF(OR(A31="",B31="",C31=""),"",IF(C31&lt;B31,"",(YEAR(C31)-YEAR(B31))*12+MONTH(C31)-MONTH(B31)+1))</f>
        <v/>
      </c>
      <c r="K31" s="7">
        <f>IF(OR(A31="",H31="",I31="",J31=""),"",IF(OR(I31="Geplant",I31="Bestätigt"),H31*J31,0))</f>
        <v/>
      </c>
    </row>
    <row r="32" ht="21" customHeight="1">
      <c r="A32" s="13" t="n"/>
      <c r="B32" s="14" t="n"/>
      <c r="C32" s="14" t="n"/>
      <c r="D32" s="13" t="n"/>
      <c r="E32" s="13" t="n"/>
      <c r="F32" s="13" t="n"/>
      <c r="G32" s="13" t="n"/>
      <c r="H32" s="15" t="n"/>
      <c r="I32" s="13" t="n"/>
      <c r="J32" s="16">
        <f>IF(OR(A32="",B32="",C32=""),"",IF(C32&lt;B32,"",(YEAR(C32)-YEAR(B32))*12+MONTH(C32)-MONTH(B32)+1))</f>
        <v/>
      </c>
      <c r="K32" s="9">
        <f>IF(OR(A32="",H32="",I32="",J32=""),"",IF(OR(I32="Geplant",I32="Bestätigt"),H32*J32,0))</f>
        <v/>
      </c>
    </row>
    <row r="33" ht="21" customHeight="1">
      <c r="A33" s="13" t="n"/>
      <c r="B33" s="14" t="n"/>
      <c r="C33" s="14" t="n"/>
      <c r="D33" s="13" t="n"/>
      <c r="E33" s="13" t="n"/>
      <c r="F33" s="13" t="n"/>
      <c r="G33" s="13" t="n"/>
      <c r="H33" s="15" t="n"/>
      <c r="I33" s="13" t="n"/>
      <c r="J33" s="17">
        <f>IF(OR(A33="",B33="",C33=""),"",IF(C33&lt;B33,"",(YEAR(C33)-YEAR(B33))*12+MONTH(C33)-MONTH(B33)+1))</f>
        <v/>
      </c>
      <c r="K33" s="7">
        <f>IF(OR(A33="",H33="",I33="",J33=""),"",IF(OR(I33="Geplant",I33="Bestätigt"),H33*J33,0))</f>
        <v/>
      </c>
    </row>
    <row r="34" ht="21" customHeight="1">
      <c r="A34" s="13" t="n"/>
      <c r="B34" s="14" t="n"/>
      <c r="C34" s="14" t="n"/>
      <c r="D34" s="13" t="n"/>
      <c r="E34" s="13" t="n"/>
      <c r="F34" s="13" t="n"/>
      <c r="G34" s="13" t="n"/>
      <c r="H34" s="15" t="n"/>
      <c r="I34" s="13" t="n"/>
      <c r="J34" s="16">
        <f>IF(OR(A34="",B34="",C34=""),"",IF(C34&lt;B34,"",(YEAR(C34)-YEAR(B34))*12+MONTH(C34)-MONTH(B34)+1))</f>
        <v/>
      </c>
      <c r="K34" s="9">
        <f>IF(OR(A34="",H34="",I34="",J34=""),"",IF(OR(I34="Geplant",I34="Bestätigt"),H34*J34,0))</f>
        <v/>
      </c>
    </row>
    <row r="35" ht="21" customHeight="1">
      <c r="A35" s="13" t="n"/>
      <c r="B35" s="14" t="n"/>
      <c r="C35" s="14" t="n"/>
      <c r="D35" s="13" t="n"/>
      <c r="E35" s="13" t="n"/>
      <c r="F35" s="13" t="n"/>
      <c r="G35" s="13" t="n"/>
      <c r="H35" s="15" t="n"/>
      <c r="I35" s="13" t="n"/>
      <c r="J35" s="17">
        <f>IF(OR(A35="",B35="",C35=""),"",IF(C35&lt;B35,"",(YEAR(C35)-YEAR(B35))*12+MONTH(C35)-MONTH(B35)+1))</f>
        <v/>
      </c>
      <c r="K35" s="7">
        <f>IF(OR(A35="",H35="",I35="",J35=""),"",IF(OR(I35="Geplant",I35="Bestätigt"),H35*J35,0))</f>
        <v/>
      </c>
    </row>
    <row r="36" ht="21" customHeight="1">
      <c r="A36" s="13" t="n"/>
      <c r="B36" s="14" t="n"/>
      <c r="C36" s="14" t="n"/>
      <c r="D36" s="13" t="n"/>
      <c r="E36" s="13" t="n"/>
      <c r="F36" s="13" t="n"/>
      <c r="G36" s="13" t="n"/>
      <c r="H36" s="15" t="n"/>
      <c r="I36" s="13" t="n"/>
      <c r="J36" s="16">
        <f>IF(OR(A36="",B36="",C36=""),"",IF(C36&lt;B36,"",(YEAR(C36)-YEAR(B36))*12+MONTH(C36)-MONTH(B36)+1))</f>
        <v/>
      </c>
      <c r="K36" s="9">
        <f>IF(OR(A36="",H36="",I36="",J36=""),"",IF(OR(I36="Geplant",I36="Bestätigt"),H36*J36,0))</f>
        <v/>
      </c>
    </row>
    <row r="37" ht="21" customHeight="1">
      <c r="A37" s="13" t="n"/>
      <c r="B37" s="14" t="n"/>
      <c r="C37" s="14" t="n"/>
      <c r="D37" s="13" t="n"/>
      <c r="E37" s="13" t="n"/>
      <c r="F37" s="13" t="n"/>
      <c r="G37" s="13" t="n"/>
      <c r="H37" s="15" t="n"/>
      <c r="I37" s="13" t="n"/>
      <c r="J37" s="17">
        <f>IF(OR(A37="",B37="",C37=""),"",IF(C37&lt;B37,"",(YEAR(C37)-YEAR(B37))*12+MONTH(C37)-MONTH(B37)+1))</f>
        <v/>
      </c>
      <c r="K37" s="7">
        <f>IF(OR(A37="",H37="",I37="",J37=""),"",IF(OR(I37="Geplant",I37="Bestätigt"),H37*J37,0))</f>
        <v/>
      </c>
    </row>
    <row r="38" ht="21" customHeight="1">
      <c r="A38" s="13" t="n"/>
      <c r="B38" s="14" t="n"/>
      <c r="C38" s="14" t="n"/>
      <c r="D38" s="13" t="n"/>
      <c r="E38" s="13" t="n"/>
      <c r="F38" s="13" t="n"/>
      <c r="G38" s="13" t="n"/>
      <c r="H38" s="15" t="n"/>
      <c r="I38" s="13" t="n"/>
      <c r="J38" s="16">
        <f>IF(OR(A38="",B38="",C38=""),"",IF(C38&lt;B38,"",(YEAR(C38)-YEAR(B38))*12+MONTH(C38)-MONTH(B38)+1))</f>
        <v/>
      </c>
      <c r="K38" s="9">
        <f>IF(OR(A38="",H38="",I38="",J38=""),"",IF(OR(I38="Geplant",I38="Bestätigt"),H38*J38,0))</f>
        <v/>
      </c>
    </row>
    <row r="39" ht="21" customHeight="1">
      <c r="A39" s="13" t="n"/>
      <c r="B39" s="14" t="n"/>
      <c r="C39" s="14" t="n"/>
      <c r="D39" s="13" t="n"/>
      <c r="E39" s="13" t="n"/>
      <c r="F39" s="13" t="n"/>
      <c r="G39" s="13" t="n"/>
      <c r="H39" s="15" t="n"/>
      <c r="I39" s="13" t="n"/>
      <c r="J39" s="17">
        <f>IF(OR(A39="",B39="",C39=""),"",IF(C39&lt;B39,"",(YEAR(C39)-YEAR(B39))*12+MONTH(C39)-MONTH(B39)+1))</f>
        <v/>
      </c>
      <c r="K39" s="7">
        <f>IF(OR(A39="",H39="",I39="",J39=""),"",IF(OR(I39="Geplant",I39="Bestätigt"),H39*J39,0))</f>
        <v/>
      </c>
    </row>
    <row r="40" ht="21" customHeight="1">
      <c r="A40" s="13" t="n"/>
      <c r="B40" s="14" t="n"/>
      <c r="C40" s="14" t="n"/>
      <c r="D40" s="13" t="n"/>
      <c r="E40" s="13" t="n"/>
      <c r="F40" s="13" t="n"/>
      <c r="G40" s="13" t="n"/>
      <c r="H40" s="15" t="n"/>
      <c r="I40" s="13" t="n"/>
      <c r="J40" s="16">
        <f>IF(OR(A40="",B40="",C40=""),"",IF(C40&lt;B40,"",(YEAR(C40)-YEAR(B40))*12+MONTH(C40)-MONTH(B40)+1))</f>
        <v/>
      </c>
      <c r="K40" s="9">
        <f>IF(OR(A40="",H40="",I40="",J40=""),"",IF(OR(I40="Geplant",I40="Bestätigt"),H40*J40,0))</f>
        <v/>
      </c>
    </row>
    <row r="41" ht="21" customHeight="1">
      <c r="A41" s="13" t="n"/>
      <c r="B41" s="14" t="n"/>
      <c r="C41" s="14" t="n"/>
      <c r="D41" s="13" t="n"/>
      <c r="E41" s="13" t="n"/>
      <c r="F41" s="13" t="n"/>
      <c r="G41" s="13" t="n"/>
      <c r="H41" s="15" t="n"/>
      <c r="I41" s="13" t="n"/>
      <c r="J41" s="17">
        <f>IF(OR(A41="",B41="",C41=""),"",IF(C41&lt;B41,"",(YEAR(C41)-YEAR(B41))*12+MONTH(C41)-MONTH(B41)+1))</f>
        <v/>
      </c>
      <c r="K41" s="7">
        <f>IF(OR(A41="",H41="",I41="",J41=""),"",IF(OR(I41="Geplant",I41="Bestätigt"),H41*J41,0))</f>
        <v/>
      </c>
    </row>
    <row r="42" ht="21" customHeight="1">
      <c r="A42" s="13" t="n"/>
      <c r="B42" s="14" t="n"/>
      <c r="C42" s="14" t="n"/>
      <c r="D42" s="13" t="n"/>
      <c r="E42" s="13" t="n"/>
      <c r="F42" s="13" t="n"/>
      <c r="G42" s="13" t="n"/>
      <c r="H42" s="15" t="n"/>
      <c r="I42" s="13" t="n"/>
      <c r="J42" s="16">
        <f>IF(OR(A42="",B42="",C42=""),"",IF(C42&lt;B42,"",(YEAR(C42)-YEAR(B42))*12+MONTH(C42)-MONTH(B42)+1))</f>
        <v/>
      </c>
      <c r="K42" s="9">
        <f>IF(OR(A42="",H42="",I42="",J42=""),"",IF(OR(I42="Geplant",I42="Bestätigt"),H42*J42,0))</f>
        <v/>
      </c>
    </row>
    <row r="43" ht="21" customHeight="1">
      <c r="A43" s="13" t="n"/>
      <c r="B43" s="14" t="n"/>
      <c r="C43" s="14" t="n"/>
      <c r="D43" s="13" t="n"/>
      <c r="E43" s="13" t="n"/>
      <c r="F43" s="13" t="n"/>
      <c r="G43" s="13" t="n"/>
      <c r="H43" s="15" t="n"/>
      <c r="I43" s="13" t="n"/>
      <c r="J43" s="17">
        <f>IF(OR(A43="",B43="",C43=""),"",IF(C43&lt;B43,"",(YEAR(C43)-YEAR(B43))*12+MONTH(C43)-MONTH(B43)+1))</f>
        <v/>
      </c>
      <c r="K43" s="7">
        <f>IF(OR(A43="",H43="",I43="",J43=""),"",IF(OR(I43="Geplant",I43="Bestätigt"),H43*J43,0))</f>
        <v/>
      </c>
    </row>
    <row r="44" ht="21" customHeight="1">
      <c r="A44" s="13" t="n"/>
      <c r="B44" s="14" t="n"/>
      <c r="C44" s="14" t="n"/>
      <c r="D44" s="13" t="n"/>
      <c r="E44" s="13" t="n"/>
      <c r="F44" s="13" t="n"/>
      <c r="G44" s="13" t="n"/>
      <c r="H44" s="15" t="n"/>
      <c r="I44" s="13" t="n"/>
      <c r="J44" s="16">
        <f>IF(OR(A44="",B44="",C44=""),"",IF(C44&lt;B44,"",(YEAR(C44)-YEAR(B44))*12+MONTH(C44)-MONTH(B44)+1))</f>
        <v/>
      </c>
      <c r="K44" s="9">
        <f>IF(OR(A44="",H44="",I44="",J44=""),"",IF(OR(I44="Geplant",I44="Bestätigt"),H44*J44,0))</f>
        <v/>
      </c>
    </row>
    <row r="45" ht="21" customHeight="1">
      <c r="A45" s="13" t="n"/>
      <c r="B45" s="14" t="n"/>
      <c r="C45" s="14" t="n"/>
      <c r="D45" s="13" t="n"/>
      <c r="E45" s="13" t="n"/>
      <c r="F45" s="13" t="n"/>
      <c r="G45" s="13" t="n"/>
      <c r="H45" s="15" t="n"/>
      <c r="I45" s="13" t="n"/>
      <c r="J45" s="17">
        <f>IF(OR(A45="",B45="",C45=""),"",IF(C45&lt;B45,"",(YEAR(C45)-YEAR(B45))*12+MONTH(C45)-MONTH(B45)+1))</f>
        <v/>
      </c>
      <c r="K45" s="7">
        <f>IF(OR(A45="",H45="",I45="",J45=""),"",IF(OR(I45="Geplant",I45="Bestätigt"),H45*J45,0))</f>
        <v/>
      </c>
    </row>
    <row r="46" ht="21" customHeight="1">
      <c r="A46" s="13" t="n"/>
      <c r="B46" s="14" t="n"/>
      <c r="C46" s="14" t="n"/>
      <c r="D46" s="13" t="n"/>
      <c r="E46" s="13" t="n"/>
      <c r="F46" s="13" t="n"/>
      <c r="G46" s="13" t="n"/>
      <c r="H46" s="15" t="n"/>
      <c r="I46" s="13" t="n"/>
      <c r="J46" s="16">
        <f>IF(OR(A46="",B46="",C46=""),"",IF(C46&lt;B46,"",(YEAR(C46)-YEAR(B46))*12+MONTH(C46)-MONTH(B46)+1))</f>
        <v/>
      </c>
      <c r="K46" s="9">
        <f>IF(OR(A46="",H46="",I46="",J46=""),"",IF(OR(I46="Geplant",I46="Bestätigt"),H46*J46,0))</f>
        <v/>
      </c>
    </row>
    <row r="47" ht="21" customHeight="1">
      <c r="A47" s="13" t="n"/>
      <c r="B47" s="14" t="n"/>
      <c r="C47" s="14" t="n"/>
      <c r="D47" s="13" t="n"/>
      <c r="E47" s="13" t="n"/>
      <c r="F47" s="13" t="n"/>
      <c r="G47" s="13" t="n"/>
      <c r="H47" s="15" t="n"/>
      <c r="I47" s="13" t="n"/>
      <c r="J47" s="17">
        <f>IF(OR(A47="",B47="",C47=""),"",IF(C47&lt;B47,"",(YEAR(C47)-YEAR(B47))*12+MONTH(C47)-MONTH(B47)+1))</f>
        <v/>
      </c>
      <c r="K47" s="7">
        <f>IF(OR(A47="",H47="",I47="",J47=""),"",IF(OR(I47="Geplant",I47="Bestätigt"),H47*J47,0))</f>
        <v/>
      </c>
    </row>
    <row r="48" ht="21" customHeight="1">
      <c r="A48" s="13" t="n"/>
      <c r="B48" s="14" t="n"/>
      <c r="C48" s="14" t="n"/>
      <c r="D48" s="13" t="n"/>
      <c r="E48" s="13" t="n"/>
      <c r="F48" s="13" t="n"/>
      <c r="G48" s="13" t="n"/>
      <c r="H48" s="15" t="n"/>
      <c r="I48" s="13" t="n"/>
      <c r="J48" s="16">
        <f>IF(OR(A48="",B48="",C48=""),"",IF(C48&lt;B48,"",(YEAR(C48)-YEAR(B48))*12+MONTH(C48)-MONTH(B48)+1))</f>
        <v/>
      </c>
      <c r="K48" s="9">
        <f>IF(OR(A48="",H48="",I48="",J48=""),"",IF(OR(I48="Geplant",I48="Bestätigt"),H48*J48,0))</f>
        <v/>
      </c>
    </row>
    <row r="49" ht="21" customHeight="1">
      <c r="A49" s="13" t="n"/>
      <c r="B49" s="14" t="n"/>
      <c r="C49" s="14" t="n"/>
      <c r="D49" s="13" t="n"/>
      <c r="E49" s="13" t="n"/>
      <c r="F49" s="13" t="n"/>
      <c r="G49" s="13" t="n"/>
      <c r="H49" s="15" t="n"/>
      <c r="I49" s="13" t="n"/>
      <c r="J49" s="17">
        <f>IF(OR(A49="",B49="",C49=""),"",IF(C49&lt;B49,"",(YEAR(C49)-YEAR(B49))*12+MONTH(C49)-MONTH(B49)+1))</f>
        <v/>
      </c>
      <c r="K49" s="7">
        <f>IF(OR(A49="",H49="",I49="",J49=""),"",IF(OR(I49="Geplant",I49="Bestätigt"),H49*J49,0))</f>
        <v/>
      </c>
    </row>
    <row r="50" ht="21" customHeight="1">
      <c r="A50" s="13" t="n"/>
      <c r="B50" s="14" t="n"/>
      <c r="C50" s="14" t="n"/>
      <c r="D50" s="13" t="n"/>
      <c r="E50" s="13" t="n"/>
      <c r="F50" s="13" t="n"/>
      <c r="G50" s="13" t="n"/>
      <c r="H50" s="15" t="n"/>
      <c r="I50" s="13" t="n"/>
      <c r="J50" s="16">
        <f>IF(OR(A50="",B50="",C50=""),"",IF(C50&lt;B50,"",(YEAR(C50)-YEAR(B50))*12+MONTH(C50)-MONTH(B50)+1))</f>
        <v/>
      </c>
      <c r="K50" s="9">
        <f>IF(OR(A50="",H50="",I50="",J50=""),"",IF(OR(I50="Geplant",I50="Bestätigt"),H50*J50,0))</f>
        <v/>
      </c>
    </row>
    <row r="51" ht="21" customHeight="1">
      <c r="A51" s="13" t="n"/>
      <c r="B51" s="14" t="n"/>
      <c r="C51" s="14" t="n"/>
      <c r="D51" s="13" t="n"/>
      <c r="E51" s="13" t="n"/>
      <c r="F51" s="13" t="n"/>
      <c r="G51" s="13" t="n"/>
      <c r="H51" s="15" t="n"/>
      <c r="I51" s="13" t="n"/>
      <c r="J51" s="17">
        <f>IF(OR(A51="",B51="",C51=""),"",IF(C51&lt;B51,"",(YEAR(C51)-YEAR(B51))*12+MONTH(C51)-MONTH(B51)+1))</f>
        <v/>
      </c>
      <c r="K51" s="7">
        <f>IF(OR(A51="",H51="",I51="",J51=""),"",IF(OR(I51="Geplant",I51="Bestätigt"),H51*J51,0))</f>
        <v/>
      </c>
    </row>
    <row r="52" ht="21" customHeight="1">
      <c r="A52" s="13" t="n"/>
      <c r="B52" s="14" t="n"/>
      <c r="C52" s="14" t="n"/>
      <c r="D52" s="13" t="n"/>
      <c r="E52" s="13" t="n"/>
      <c r="F52" s="13" t="n"/>
      <c r="G52" s="13" t="n"/>
      <c r="H52" s="15" t="n"/>
      <c r="I52" s="13" t="n"/>
      <c r="J52" s="16">
        <f>IF(OR(A52="",B52="",C52=""),"",IF(C52&lt;B52,"",(YEAR(C52)-YEAR(B52))*12+MONTH(C52)-MONTH(B52)+1))</f>
        <v/>
      </c>
      <c r="K52" s="9">
        <f>IF(OR(A52="",H52="",I52="",J52=""),"",IF(OR(I52="Geplant",I52="Bestätigt"),H52*J52,0))</f>
        <v/>
      </c>
    </row>
    <row r="53" ht="21" customHeight="1">
      <c r="A53" s="13" t="n"/>
      <c r="B53" s="14" t="n"/>
      <c r="C53" s="14" t="n"/>
      <c r="D53" s="13" t="n"/>
      <c r="E53" s="13" t="n"/>
      <c r="F53" s="13" t="n"/>
      <c r="G53" s="13" t="n"/>
      <c r="H53" s="15" t="n"/>
      <c r="I53" s="13" t="n"/>
      <c r="J53" s="17">
        <f>IF(OR(A53="",B53="",C53=""),"",IF(C53&lt;B53,"",(YEAR(C53)-YEAR(B53))*12+MONTH(C53)-MONTH(B53)+1))</f>
        <v/>
      </c>
      <c r="K53" s="7">
        <f>IF(OR(A53="",H53="",I53="",J53=""),"",IF(OR(I53="Geplant",I53="Bestätigt"),H53*J53,0))</f>
        <v/>
      </c>
    </row>
    <row r="54" ht="21" customHeight="1">
      <c r="A54" s="13" t="n"/>
      <c r="B54" s="14" t="n"/>
      <c r="C54" s="14" t="n"/>
      <c r="D54" s="13" t="n"/>
      <c r="E54" s="13" t="n"/>
      <c r="F54" s="13" t="n"/>
      <c r="G54" s="13" t="n"/>
      <c r="H54" s="15" t="n"/>
      <c r="I54" s="13" t="n"/>
      <c r="J54" s="16">
        <f>IF(OR(A54="",B54="",C54=""),"",IF(C54&lt;B54,"",(YEAR(C54)-YEAR(B54))*12+MONTH(C54)-MONTH(B54)+1))</f>
        <v/>
      </c>
      <c r="K54" s="9">
        <f>IF(OR(A54="",H54="",I54="",J54=""),"",IF(OR(I54="Geplant",I54="Bestätigt"),H54*J54,0))</f>
        <v/>
      </c>
    </row>
    <row r="55" ht="21" customHeight="1">
      <c r="A55" s="13" t="n"/>
      <c r="B55" s="14" t="n"/>
      <c r="C55" s="14" t="n"/>
      <c r="D55" s="13" t="n"/>
      <c r="E55" s="13" t="n"/>
      <c r="F55" s="13" t="n"/>
      <c r="G55" s="13" t="n"/>
      <c r="H55" s="15" t="n"/>
      <c r="I55" s="13" t="n"/>
      <c r="J55" s="17">
        <f>IF(OR(A55="",B55="",C55=""),"",IF(C55&lt;B55,"",(YEAR(C55)-YEAR(B55))*12+MONTH(C55)-MONTH(B55)+1))</f>
        <v/>
      </c>
      <c r="K55" s="7">
        <f>IF(OR(A55="",H55="",I55="",J55=""),"",IF(OR(I55="Geplant",I55="Bestätigt"),H55*J55,0))</f>
        <v/>
      </c>
    </row>
    <row r="56" ht="21" customHeight="1">
      <c r="A56" s="13" t="n"/>
      <c r="B56" s="14" t="n"/>
      <c r="C56" s="14" t="n"/>
      <c r="D56" s="13" t="n"/>
      <c r="E56" s="13" t="n"/>
      <c r="F56" s="13" t="n"/>
      <c r="G56" s="13" t="n"/>
      <c r="H56" s="15" t="n"/>
      <c r="I56" s="13" t="n"/>
      <c r="J56" s="16">
        <f>IF(OR(A56="",B56="",C56=""),"",IF(C56&lt;B56,"",(YEAR(C56)-YEAR(B56))*12+MONTH(C56)-MONTH(B56)+1))</f>
        <v/>
      </c>
      <c r="K56" s="9">
        <f>IF(OR(A56="",H56="",I56="",J56=""),"",IF(OR(I56="Geplant",I56="Bestätigt"),H56*J56,0))</f>
        <v/>
      </c>
    </row>
    <row r="57" ht="21" customHeight="1">
      <c r="A57" s="13" t="n"/>
      <c r="B57" s="14" t="n"/>
      <c r="C57" s="14" t="n"/>
      <c r="D57" s="13" t="n"/>
      <c r="E57" s="13" t="n"/>
      <c r="F57" s="13" t="n"/>
      <c r="G57" s="13" t="n"/>
      <c r="H57" s="15" t="n"/>
      <c r="I57" s="13" t="n"/>
      <c r="J57" s="17">
        <f>IF(OR(A57="",B57="",C57=""),"",IF(C57&lt;B57,"",(YEAR(C57)-YEAR(B57))*12+MONTH(C57)-MONTH(B57)+1))</f>
        <v/>
      </c>
      <c r="K57" s="7">
        <f>IF(OR(A57="",H57="",I57="",J57=""),"",IF(OR(I57="Geplant",I57="Bestätigt"),H57*J57,0))</f>
        <v/>
      </c>
    </row>
    <row r="58" ht="21" customHeight="1">
      <c r="A58" s="13" t="n"/>
      <c r="B58" s="14" t="n"/>
      <c r="C58" s="14" t="n"/>
      <c r="D58" s="13" t="n"/>
      <c r="E58" s="13" t="n"/>
      <c r="F58" s="13" t="n"/>
      <c r="G58" s="13" t="n"/>
      <c r="H58" s="15" t="n"/>
      <c r="I58" s="13" t="n"/>
      <c r="J58" s="16">
        <f>IF(OR(A58="",B58="",C58=""),"",IF(C58&lt;B58,"",(YEAR(C58)-YEAR(B58))*12+MONTH(C58)-MONTH(B58)+1))</f>
        <v/>
      </c>
      <c r="K58" s="9">
        <f>IF(OR(A58="",H58="",I58="",J58=""),"",IF(OR(I58="Geplant",I58="Bestätigt"),H58*J58,0))</f>
        <v/>
      </c>
    </row>
    <row r="59" ht="21" customHeight="1">
      <c r="A59" s="13" t="n"/>
      <c r="B59" s="14" t="n"/>
      <c r="C59" s="14" t="n"/>
      <c r="D59" s="13" t="n"/>
      <c r="E59" s="13" t="n"/>
      <c r="F59" s="13" t="n"/>
      <c r="G59" s="13" t="n"/>
      <c r="H59" s="15" t="n"/>
      <c r="I59" s="13" t="n"/>
      <c r="J59" s="17">
        <f>IF(OR(A59="",B59="",C59=""),"",IF(C59&lt;B59,"",(YEAR(C59)-YEAR(B59))*12+MONTH(C59)-MONTH(B59)+1))</f>
        <v/>
      </c>
      <c r="K59" s="7">
        <f>IF(OR(A59="",H59="",I59="",J59=""),"",IF(OR(I59="Geplant",I59="Bestätigt"),H59*J59,0))</f>
        <v/>
      </c>
    </row>
    <row r="60" ht="21" customHeight="1">
      <c r="A60" s="13" t="n"/>
      <c r="B60" s="14" t="n"/>
      <c r="C60" s="14" t="n"/>
      <c r="D60" s="13" t="n"/>
      <c r="E60" s="13" t="n"/>
      <c r="F60" s="13" t="n"/>
      <c r="G60" s="13" t="n"/>
      <c r="H60" s="15" t="n"/>
      <c r="I60" s="13" t="n"/>
      <c r="J60" s="16">
        <f>IF(OR(A60="",B60="",C60=""),"",IF(C60&lt;B60,"",(YEAR(C60)-YEAR(B60))*12+MONTH(C60)-MONTH(B60)+1))</f>
        <v/>
      </c>
      <c r="K60" s="9">
        <f>IF(OR(A60="",H60="",I60="",J60=""),"",IF(OR(I60="Geplant",I60="Bestätigt"),H60*J60,0))</f>
        <v/>
      </c>
    </row>
    <row r="61" ht="21" customHeight="1">
      <c r="A61" s="13" t="n"/>
      <c r="B61" s="14" t="n"/>
      <c r="C61" s="14" t="n"/>
      <c r="D61" s="13" t="n"/>
      <c r="E61" s="13" t="n"/>
      <c r="F61" s="13" t="n"/>
      <c r="G61" s="13" t="n"/>
      <c r="H61" s="15" t="n"/>
      <c r="I61" s="13" t="n"/>
      <c r="J61" s="17">
        <f>IF(OR(A61="",B61="",C61=""),"",IF(C61&lt;B61,"",(YEAR(C61)-YEAR(B61))*12+MONTH(C61)-MONTH(B61)+1))</f>
        <v/>
      </c>
      <c r="K61" s="7">
        <f>IF(OR(A61="",H61="",I61="",J61=""),"",IF(OR(I61="Geplant",I61="Bestätigt"),H61*J61,0))</f>
        <v/>
      </c>
    </row>
    <row r="62" ht="21" customHeight="1">
      <c r="A62" s="13" t="n"/>
      <c r="B62" s="14" t="n"/>
      <c r="C62" s="14" t="n"/>
      <c r="D62" s="13" t="n"/>
      <c r="E62" s="13" t="n"/>
      <c r="F62" s="13" t="n"/>
      <c r="G62" s="13" t="n"/>
      <c r="H62" s="15" t="n"/>
      <c r="I62" s="13" t="n"/>
      <c r="J62" s="16">
        <f>IF(OR(A62="",B62="",C62=""),"",IF(C62&lt;B62,"",(YEAR(C62)-YEAR(B62))*12+MONTH(C62)-MONTH(B62)+1))</f>
        <v/>
      </c>
      <c r="K62" s="9">
        <f>IF(OR(A62="",H62="",I62="",J62=""),"",IF(OR(I62="Geplant",I62="Bestätigt"),H62*J62,0))</f>
        <v/>
      </c>
    </row>
    <row r="63" ht="21" customHeight="1">
      <c r="A63" s="13" t="n"/>
      <c r="B63" s="14" t="n"/>
      <c r="C63" s="14" t="n"/>
      <c r="D63" s="13" t="n"/>
      <c r="E63" s="13" t="n"/>
      <c r="F63" s="13" t="n"/>
      <c r="G63" s="13" t="n"/>
      <c r="H63" s="15" t="n"/>
      <c r="I63" s="13" t="n"/>
      <c r="J63" s="17">
        <f>IF(OR(A63="",B63="",C63=""),"",IF(C63&lt;B63,"",(YEAR(C63)-YEAR(B63))*12+MONTH(C63)-MONTH(B63)+1))</f>
        <v/>
      </c>
      <c r="K63" s="7">
        <f>IF(OR(A63="",H63="",I63="",J63=""),"",IF(OR(I63="Geplant",I63="Bestätigt"),H63*J63,0))</f>
        <v/>
      </c>
    </row>
    <row r="64" ht="21" customHeight="1">
      <c r="A64" s="13" t="n"/>
      <c r="B64" s="14" t="n"/>
      <c r="C64" s="14" t="n"/>
      <c r="D64" s="13" t="n"/>
      <c r="E64" s="13" t="n"/>
      <c r="F64" s="13" t="n"/>
      <c r="G64" s="13" t="n"/>
      <c r="H64" s="15" t="n"/>
      <c r="I64" s="13" t="n"/>
      <c r="J64" s="16">
        <f>IF(OR(A64="",B64="",C64=""),"",IF(C64&lt;B64,"",(YEAR(C64)-YEAR(B64))*12+MONTH(C64)-MONTH(B64)+1))</f>
        <v/>
      </c>
      <c r="K64" s="9">
        <f>IF(OR(A64="",H64="",I64="",J64=""),"",IF(OR(I64="Geplant",I64="Bestätigt"),H64*J64,0))</f>
        <v/>
      </c>
    </row>
    <row r="65" ht="21" customHeight="1">
      <c r="A65" s="13" t="n"/>
      <c r="B65" s="14" t="n"/>
      <c r="C65" s="14" t="n"/>
      <c r="D65" s="13" t="n"/>
      <c r="E65" s="13" t="n"/>
      <c r="F65" s="13" t="n"/>
      <c r="G65" s="13" t="n"/>
      <c r="H65" s="15" t="n"/>
      <c r="I65" s="13" t="n"/>
      <c r="J65" s="17">
        <f>IF(OR(A65="",B65="",C65=""),"",IF(C65&lt;B65,"",(YEAR(C65)-YEAR(B65))*12+MONTH(C65)-MONTH(B65)+1))</f>
        <v/>
      </c>
      <c r="K65" s="7">
        <f>IF(OR(A65="",H65="",I65="",J65=""),"",IF(OR(I65="Geplant",I65="Bestätigt"),H65*J65,0))</f>
        <v/>
      </c>
    </row>
    <row r="66" ht="21" customHeight="1">
      <c r="A66" s="13" t="n"/>
      <c r="B66" s="14" t="n"/>
      <c r="C66" s="14" t="n"/>
      <c r="D66" s="13" t="n"/>
      <c r="E66" s="13" t="n"/>
      <c r="F66" s="13" t="n"/>
      <c r="G66" s="13" t="n"/>
      <c r="H66" s="15" t="n"/>
      <c r="I66" s="13" t="n"/>
      <c r="J66" s="16">
        <f>IF(OR(A66="",B66="",C66=""),"",IF(C66&lt;B66,"",(YEAR(C66)-YEAR(B66))*12+MONTH(C66)-MONTH(B66)+1))</f>
        <v/>
      </c>
      <c r="K66" s="9">
        <f>IF(OR(A66="",H66="",I66="",J66=""),"",IF(OR(I66="Geplant",I66="Bestätigt"),H66*J66,0))</f>
        <v/>
      </c>
    </row>
    <row r="67" ht="21" customHeight="1">
      <c r="A67" s="13" t="n"/>
      <c r="B67" s="14" t="n"/>
      <c r="C67" s="14" t="n"/>
      <c r="D67" s="13" t="n"/>
      <c r="E67" s="13" t="n"/>
      <c r="F67" s="13" t="n"/>
      <c r="G67" s="13" t="n"/>
      <c r="H67" s="15" t="n"/>
      <c r="I67" s="13" t="n"/>
      <c r="J67" s="17">
        <f>IF(OR(A67="",B67="",C67=""),"",IF(C67&lt;B67,"",(YEAR(C67)-YEAR(B67))*12+MONTH(C67)-MONTH(B67)+1))</f>
        <v/>
      </c>
      <c r="K67" s="7">
        <f>IF(OR(A67="",H67="",I67="",J67=""),"",IF(OR(I67="Geplant",I67="Bestätigt"),H67*J67,0))</f>
        <v/>
      </c>
    </row>
    <row r="68" ht="21" customHeight="1">
      <c r="A68" s="13" t="n"/>
      <c r="B68" s="14" t="n"/>
      <c r="C68" s="14" t="n"/>
      <c r="D68" s="13" t="n"/>
      <c r="E68" s="13" t="n"/>
      <c r="F68" s="13" t="n"/>
      <c r="G68" s="13" t="n"/>
      <c r="H68" s="15" t="n"/>
      <c r="I68" s="13" t="n"/>
      <c r="J68" s="16">
        <f>IF(OR(A68="",B68="",C68=""),"",IF(C68&lt;B68,"",(YEAR(C68)-YEAR(B68))*12+MONTH(C68)-MONTH(B68)+1))</f>
        <v/>
      </c>
      <c r="K68" s="9">
        <f>IF(OR(A68="",H68="",I68="",J68=""),"",IF(OR(I68="Geplant",I68="Bestätigt"),H68*J68,0))</f>
        <v/>
      </c>
    </row>
    <row r="69" ht="21" customHeight="1">
      <c r="A69" s="13" t="n"/>
      <c r="B69" s="14" t="n"/>
      <c r="C69" s="14" t="n"/>
      <c r="D69" s="13" t="n"/>
      <c r="E69" s="13" t="n"/>
      <c r="F69" s="13" t="n"/>
      <c r="G69" s="13" t="n"/>
      <c r="H69" s="15" t="n"/>
      <c r="I69" s="13" t="n"/>
      <c r="J69" s="17">
        <f>IF(OR(A69="",B69="",C69=""),"",IF(C69&lt;B69,"",(YEAR(C69)-YEAR(B69))*12+MONTH(C69)-MONTH(B69)+1))</f>
        <v/>
      </c>
      <c r="K69" s="7">
        <f>IF(OR(A69="",H69="",I69="",J69=""),"",IF(OR(I69="Geplant",I69="Bestätigt"),H69*J69,0))</f>
        <v/>
      </c>
    </row>
    <row r="70" ht="21" customHeight="1">
      <c r="A70" s="13" t="n"/>
      <c r="B70" s="14" t="n"/>
      <c r="C70" s="14" t="n"/>
      <c r="D70" s="13" t="n"/>
      <c r="E70" s="13" t="n"/>
      <c r="F70" s="13" t="n"/>
      <c r="G70" s="13" t="n"/>
      <c r="H70" s="15" t="n"/>
      <c r="I70" s="13" t="n"/>
      <c r="J70" s="16">
        <f>IF(OR(A70="",B70="",C70=""),"",IF(C70&lt;B70,"",(YEAR(C70)-YEAR(B70))*12+MONTH(C70)-MONTH(B70)+1))</f>
        <v/>
      </c>
      <c r="K70" s="9">
        <f>IF(OR(A70="",H70="",I70="",J70=""),"",IF(OR(I70="Geplant",I70="Bestätigt"),H70*J70,0))</f>
        <v/>
      </c>
    </row>
    <row r="71" ht="21" customHeight="1">
      <c r="A71" s="13" t="n"/>
      <c r="B71" s="14" t="n"/>
      <c r="C71" s="14" t="n"/>
      <c r="D71" s="13" t="n"/>
      <c r="E71" s="13" t="n"/>
      <c r="F71" s="13" t="n"/>
      <c r="G71" s="13" t="n"/>
      <c r="H71" s="15" t="n"/>
      <c r="I71" s="13" t="n"/>
      <c r="J71" s="17">
        <f>IF(OR(A71="",B71="",C71=""),"",IF(C71&lt;B71,"",(YEAR(C71)-YEAR(B71))*12+MONTH(C71)-MONTH(B71)+1))</f>
        <v/>
      </c>
      <c r="K71" s="7">
        <f>IF(OR(A71="",H71="",I71="",J71=""),"",IF(OR(I71="Geplant",I71="Bestätigt"),H71*J71,0))</f>
        <v/>
      </c>
    </row>
    <row r="72" ht="21" customHeight="1">
      <c r="A72" s="13" t="n"/>
      <c r="B72" s="14" t="n"/>
      <c r="C72" s="14" t="n"/>
      <c r="D72" s="13" t="n"/>
      <c r="E72" s="13" t="n"/>
      <c r="F72" s="13" t="n"/>
      <c r="G72" s="13" t="n"/>
      <c r="H72" s="15" t="n"/>
      <c r="I72" s="13" t="n"/>
      <c r="J72" s="16">
        <f>IF(OR(A72="",B72="",C72=""),"",IF(C72&lt;B72,"",(YEAR(C72)-YEAR(B72))*12+MONTH(C72)-MONTH(B72)+1))</f>
        <v/>
      </c>
      <c r="K72" s="9">
        <f>IF(OR(A72="",H72="",I72="",J72=""),"",IF(OR(I72="Geplant",I72="Bestätigt"),H72*J72,0))</f>
        <v/>
      </c>
    </row>
    <row r="73" ht="21" customHeight="1">
      <c r="A73" s="13" t="n"/>
      <c r="B73" s="14" t="n"/>
      <c r="C73" s="14" t="n"/>
      <c r="D73" s="13" t="n"/>
      <c r="E73" s="13" t="n"/>
      <c r="F73" s="13" t="n"/>
      <c r="G73" s="13" t="n"/>
      <c r="H73" s="15" t="n"/>
      <c r="I73" s="13" t="n"/>
      <c r="J73" s="17">
        <f>IF(OR(A73="",B73="",C73=""),"",IF(C73&lt;B73,"",(YEAR(C73)-YEAR(B73))*12+MONTH(C73)-MONTH(B73)+1))</f>
        <v/>
      </c>
      <c r="K73" s="7">
        <f>IF(OR(A73="",H73="",I73="",J73=""),"",IF(OR(I73="Geplant",I73="Bestätigt"),H73*J73,0))</f>
        <v/>
      </c>
    </row>
    <row r="74" ht="21" customHeight="1">
      <c r="A74" s="13" t="n"/>
      <c r="B74" s="14" t="n"/>
      <c r="C74" s="14" t="n"/>
      <c r="D74" s="13" t="n"/>
      <c r="E74" s="13" t="n"/>
      <c r="F74" s="13" t="n"/>
      <c r="G74" s="13" t="n"/>
      <c r="H74" s="15" t="n"/>
      <c r="I74" s="13" t="n"/>
      <c r="J74" s="16">
        <f>IF(OR(A74="",B74="",C74=""),"",IF(C74&lt;B74,"",(YEAR(C74)-YEAR(B74))*12+MONTH(C74)-MONTH(B74)+1))</f>
        <v/>
      </c>
      <c r="K74" s="9">
        <f>IF(OR(A74="",H74="",I74="",J74=""),"",IF(OR(I74="Geplant",I74="Bestätigt"),H74*J74,0))</f>
        <v/>
      </c>
    </row>
    <row r="75" ht="21" customHeight="1">
      <c r="A75" s="13" t="n"/>
      <c r="B75" s="14" t="n"/>
      <c r="C75" s="14" t="n"/>
      <c r="D75" s="13" t="n"/>
      <c r="E75" s="13" t="n"/>
      <c r="F75" s="13" t="n"/>
      <c r="G75" s="13" t="n"/>
      <c r="H75" s="15" t="n"/>
      <c r="I75" s="13" t="n"/>
      <c r="J75" s="17">
        <f>IF(OR(A75="",B75="",C75=""),"",IF(C75&lt;B75,"",(YEAR(C75)-YEAR(B75))*12+MONTH(C75)-MONTH(B75)+1))</f>
        <v/>
      </c>
      <c r="K75" s="7">
        <f>IF(OR(A75="",H75="",I75="",J75=""),"",IF(OR(I75="Geplant",I75="Bestätigt"),H75*J75,0))</f>
        <v/>
      </c>
    </row>
    <row r="76" ht="21" customHeight="1">
      <c r="A76" s="13" t="n"/>
      <c r="B76" s="14" t="n"/>
      <c r="C76" s="14" t="n"/>
      <c r="D76" s="13" t="n"/>
      <c r="E76" s="13" t="n"/>
      <c r="F76" s="13" t="n"/>
      <c r="G76" s="13" t="n"/>
      <c r="H76" s="15" t="n"/>
      <c r="I76" s="13" t="n"/>
      <c r="J76" s="16">
        <f>IF(OR(A76="",B76="",C76=""),"",IF(C76&lt;B76,"",(YEAR(C76)-YEAR(B76))*12+MONTH(C76)-MONTH(B76)+1))</f>
        <v/>
      </c>
      <c r="K76" s="9">
        <f>IF(OR(A76="",H76="",I76="",J76=""),"",IF(OR(I76="Geplant",I76="Bestätigt"),H76*J76,0))</f>
        <v/>
      </c>
    </row>
    <row r="77" ht="21" customHeight="1">
      <c r="A77" s="13" t="n"/>
      <c r="B77" s="14" t="n"/>
      <c r="C77" s="14" t="n"/>
      <c r="D77" s="13" t="n"/>
      <c r="E77" s="13" t="n"/>
      <c r="F77" s="13" t="n"/>
      <c r="G77" s="13" t="n"/>
      <c r="H77" s="15" t="n"/>
      <c r="I77" s="13" t="n"/>
      <c r="J77" s="17">
        <f>IF(OR(A77="",B77="",C77=""),"",IF(C77&lt;B77,"",(YEAR(C77)-YEAR(B77))*12+MONTH(C77)-MONTH(B77)+1))</f>
        <v/>
      </c>
      <c r="K77" s="7">
        <f>IF(OR(A77="",H77="",I77="",J77=""),"",IF(OR(I77="Geplant",I77="Bestätigt"),H77*J77,0))</f>
        <v/>
      </c>
    </row>
    <row r="78" ht="21" customHeight="1">
      <c r="A78" s="13" t="n"/>
      <c r="B78" s="14" t="n"/>
      <c r="C78" s="14" t="n"/>
      <c r="D78" s="13" t="n"/>
      <c r="E78" s="13" t="n"/>
      <c r="F78" s="13" t="n"/>
      <c r="G78" s="13" t="n"/>
      <c r="H78" s="15" t="n"/>
      <c r="I78" s="13" t="n"/>
      <c r="J78" s="16">
        <f>IF(OR(A78="",B78="",C78=""),"",IF(C78&lt;B78,"",(YEAR(C78)-YEAR(B78))*12+MONTH(C78)-MONTH(B78)+1))</f>
        <v/>
      </c>
      <c r="K78" s="9">
        <f>IF(OR(A78="",H78="",I78="",J78=""),"",IF(OR(I78="Geplant",I78="Bestätigt"),H78*J78,0))</f>
        <v/>
      </c>
    </row>
    <row r="79" ht="21" customHeight="1">
      <c r="A79" s="13" t="n"/>
      <c r="B79" s="14" t="n"/>
      <c r="C79" s="14" t="n"/>
      <c r="D79" s="13" t="n"/>
      <c r="E79" s="13" t="n"/>
      <c r="F79" s="13" t="n"/>
      <c r="G79" s="13" t="n"/>
      <c r="H79" s="15" t="n"/>
      <c r="I79" s="13" t="n"/>
      <c r="J79" s="17">
        <f>IF(OR(A79="",B79="",C79=""),"",IF(C79&lt;B79,"",(YEAR(C79)-YEAR(B79))*12+MONTH(C79)-MONTH(B79)+1))</f>
        <v/>
      </c>
      <c r="K79" s="7">
        <f>IF(OR(A79="",H79="",I79="",J79=""),"",IF(OR(I79="Geplant",I79="Bestätigt"),H79*J79,0))</f>
        <v/>
      </c>
    </row>
    <row r="80" ht="21" customHeight="1">
      <c r="A80" s="13" t="n"/>
      <c r="B80" s="14" t="n"/>
      <c r="C80" s="14" t="n"/>
      <c r="D80" s="13" t="n"/>
      <c r="E80" s="13" t="n"/>
      <c r="F80" s="13" t="n"/>
      <c r="G80" s="13" t="n"/>
      <c r="H80" s="15" t="n"/>
      <c r="I80" s="13" t="n"/>
      <c r="J80" s="16">
        <f>IF(OR(A80="",B80="",C80=""),"",IF(C80&lt;B80,"",(YEAR(C80)-YEAR(B80))*12+MONTH(C80)-MONTH(B80)+1))</f>
        <v/>
      </c>
      <c r="K80" s="9">
        <f>IF(OR(A80="",H80="",I80="",J80=""),"",IF(OR(I80="Geplant",I80="Bestätigt"),H80*J80,0))</f>
        <v/>
      </c>
    </row>
    <row r="81" ht="21" customHeight="1">
      <c r="A81" s="13" t="n"/>
      <c r="B81" s="14" t="n"/>
      <c r="C81" s="14" t="n"/>
      <c r="D81" s="13" t="n"/>
      <c r="E81" s="13" t="n"/>
      <c r="F81" s="13" t="n"/>
      <c r="G81" s="13" t="n"/>
      <c r="H81" s="15" t="n"/>
      <c r="I81" s="13" t="n"/>
      <c r="J81" s="17">
        <f>IF(OR(A81="",B81="",C81=""),"",IF(C81&lt;B81,"",(YEAR(C81)-YEAR(B81))*12+MONTH(C81)-MONTH(B81)+1))</f>
        <v/>
      </c>
      <c r="K81" s="7">
        <f>IF(OR(A81="",H81="",I81="",J81=""),"",IF(OR(I81="Geplant",I81="Bestätigt"),H81*J81,0))</f>
        <v/>
      </c>
    </row>
    <row r="82" ht="21" customHeight="1">
      <c r="A82" s="13" t="n"/>
      <c r="B82" s="14" t="n"/>
      <c r="C82" s="14" t="n"/>
      <c r="D82" s="13" t="n"/>
      <c r="E82" s="13" t="n"/>
      <c r="F82" s="13" t="n"/>
      <c r="G82" s="13" t="n"/>
      <c r="H82" s="15" t="n"/>
      <c r="I82" s="13" t="n"/>
      <c r="J82" s="16">
        <f>IF(OR(A82="",B82="",C82=""),"",IF(C82&lt;B82,"",(YEAR(C82)-YEAR(B82))*12+MONTH(C82)-MONTH(B82)+1))</f>
        <v/>
      </c>
      <c r="K82" s="9">
        <f>IF(OR(A82="",H82="",I82="",J82=""),"",IF(OR(I82="Geplant",I82="Bestätigt"),H82*J82,0))</f>
        <v/>
      </c>
    </row>
    <row r="83" ht="21" customHeight="1">
      <c r="A83" s="13" t="n"/>
      <c r="B83" s="14" t="n"/>
      <c r="C83" s="14" t="n"/>
      <c r="D83" s="13" t="n"/>
      <c r="E83" s="13" t="n"/>
      <c r="F83" s="13" t="n"/>
      <c r="G83" s="13" t="n"/>
      <c r="H83" s="15" t="n"/>
      <c r="I83" s="13" t="n"/>
      <c r="J83" s="17">
        <f>IF(OR(A83="",B83="",C83=""),"",IF(C83&lt;B83,"",(YEAR(C83)-YEAR(B83))*12+MONTH(C83)-MONTH(B83)+1))</f>
        <v/>
      </c>
      <c r="K83" s="7">
        <f>IF(OR(A83="",H83="",I83="",J83=""),"",IF(OR(I83="Geplant",I83="Bestätigt"),H83*J83,0))</f>
        <v/>
      </c>
    </row>
    <row r="84" ht="21" customHeight="1">
      <c r="A84" s="13" t="n"/>
      <c r="B84" s="14" t="n"/>
      <c r="C84" s="14" t="n"/>
      <c r="D84" s="13" t="n"/>
      <c r="E84" s="13" t="n"/>
      <c r="F84" s="13" t="n"/>
      <c r="G84" s="13" t="n"/>
      <c r="H84" s="15" t="n"/>
      <c r="I84" s="13" t="n"/>
      <c r="J84" s="16">
        <f>IF(OR(A84="",B84="",C84=""),"",IF(C84&lt;B84,"",(YEAR(C84)-YEAR(B84))*12+MONTH(C84)-MONTH(B84)+1))</f>
        <v/>
      </c>
      <c r="K84" s="9">
        <f>IF(OR(A84="",H84="",I84="",J84=""),"",IF(OR(I84="Geplant",I84="Bestätigt"),H84*J84,0))</f>
        <v/>
      </c>
    </row>
    <row r="85" ht="21" customHeight="1">
      <c r="A85" s="13" t="n"/>
      <c r="B85" s="14" t="n"/>
      <c r="C85" s="14" t="n"/>
      <c r="D85" s="13" t="n"/>
      <c r="E85" s="13" t="n"/>
      <c r="F85" s="13" t="n"/>
      <c r="G85" s="13" t="n"/>
      <c r="H85" s="15" t="n"/>
      <c r="I85" s="13" t="n"/>
      <c r="J85" s="17">
        <f>IF(OR(A85="",B85="",C85=""),"",IF(C85&lt;B85,"",(YEAR(C85)-YEAR(B85))*12+MONTH(C85)-MONTH(B85)+1))</f>
        <v/>
      </c>
      <c r="K85" s="7">
        <f>IF(OR(A85="",H85="",I85="",J85=""),"",IF(OR(I85="Geplant",I85="Bestätigt"),H85*J85,0))</f>
        <v/>
      </c>
    </row>
    <row r="86" ht="21" customHeight="1">
      <c r="A86" s="13" t="n"/>
      <c r="B86" s="14" t="n"/>
      <c r="C86" s="14" t="n"/>
      <c r="D86" s="13" t="n"/>
      <c r="E86" s="13" t="n"/>
      <c r="F86" s="13" t="n"/>
      <c r="G86" s="13" t="n"/>
      <c r="H86" s="15" t="n"/>
      <c r="I86" s="13" t="n"/>
      <c r="J86" s="16">
        <f>IF(OR(A86="",B86="",C86=""),"",IF(C86&lt;B86,"",(YEAR(C86)-YEAR(B86))*12+MONTH(C86)-MONTH(B86)+1))</f>
        <v/>
      </c>
      <c r="K86" s="9">
        <f>IF(OR(A86="",H86="",I86="",J86=""),"",IF(OR(I86="Geplant",I86="Bestätigt"),H86*J86,0))</f>
        <v/>
      </c>
    </row>
    <row r="87" ht="21" customHeight="1">
      <c r="A87" s="13" t="n"/>
      <c r="B87" s="14" t="n"/>
      <c r="C87" s="14" t="n"/>
      <c r="D87" s="13" t="n"/>
      <c r="E87" s="13" t="n"/>
      <c r="F87" s="13" t="n"/>
      <c r="G87" s="13" t="n"/>
      <c r="H87" s="15" t="n"/>
      <c r="I87" s="13" t="n"/>
      <c r="J87" s="17">
        <f>IF(OR(A87="",B87="",C87=""),"",IF(C87&lt;B87,"",(YEAR(C87)-YEAR(B87))*12+MONTH(C87)-MONTH(B87)+1))</f>
        <v/>
      </c>
      <c r="K87" s="7">
        <f>IF(OR(A87="",H87="",I87="",J87=""),"",IF(OR(I87="Geplant",I87="Bestätigt"),H87*J87,0))</f>
        <v/>
      </c>
    </row>
    <row r="88" ht="21" customHeight="1">
      <c r="A88" s="13" t="n"/>
      <c r="B88" s="14" t="n"/>
      <c r="C88" s="14" t="n"/>
      <c r="D88" s="13" t="n"/>
      <c r="E88" s="13" t="n"/>
      <c r="F88" s="13" t="n"/>
      <c r="G88" s="13" t="n"/>
      <c r="H88" s="15" t="n"/>
      <c r="I88" s="13" t="n"/>
      <c r="J88" s="16">
        <f>IF(OR(A88="",B88="",C88=""),"",IF(C88&lt;B88,"",(YEAR(C88)-YEAR(B88))*12+MONTH(C88)-MONTH(B88)+1))</f>
        <v/>
      </c>
      <c r="K88" s="9">
        <f>IF(OR(A88="",H88="",I88="",J88=""),"",IF(OR(I88="Geplant",I88="Bestätigt"),H88*J88,0))</f>
        <v/>
      </c>
    </row>
    <row r="89" ht="21" customHeight="1">
      <c r="A89" s="13" t="n"/>
      <c r="B89" s="14" t="n"/>
      <c r="C89" s="14" t="n"/>
      <c r="D89" s="13" t="n"/>
      <c r="E89" s="13" t="n"/>
      <c r="F89" s="13" t="n"/>
      <c r="G89" s="13" t="n"/>
      <c r="H89" s="15" t="n"/>
      <c r="I89" s="13" t="n"/>
      <c r="J89" s="17">
        <f>IF(OR(A89="",B89="",C89=""),"",IF(C89&lt;B89,"",(YEAR(C89)-YEAR(B89))*12+MONTH(C89)-MONTH(B89)+1))</f>
        <v/>
      </c>
      <c r="K89" s="7">
        <f>IF(OR(A89="",H89="",I89="",J89=""),"",IF(OR(I89="Geplant",I89="Bestätigt"),H89*J89,0))</f>
        <v/>
      </c>
    </row>
    <row r="90" ht="21" customHeight="1">
      <c r="A90" s="13" t="n"/>
      <c r="B90" s="14" t="n"/>
      <c r="C90" s="14" t="n"/>
      <c r="D90" s="13" t="n"/>
      <c r="E90" s="13" t="n"/>
      <c r="F90" s="13" t="n"/>
      <c r="G90" s="13" t="n"/>
      <c r="H90" s="15" t="n"/>
      <c r="I90" s="13" t="n"/>
      <c r="J90" s="16">
        <f>IF(OR(A90="",B90="",C90=""),"",IF(C90&lt;B90,"",(YEAR(C90)-YEAR(B90))*12+MONTH(C90)-MONTH(B90)+1))</f>
        <v/>
      </c>
      <c r="K90" s="9">
        <f>IF(OR(A90="",H90="",I90="",J90=""),"",IF(OR(I90="Geplant",I90="Bestätigt"),H90*J90,0))</f>
        <v/>
      </c>
    </row>
    <row r="91" ht="21" customHeight="1">
      <c r="A91" s="13" t="n"/>
      <c r="B91" s="14" t="n"/>
      <c r="C91" s="14" t="n"/>
      <c r="D91" s="13" t="n"/>
      <c r="E91" s="13" t="n"/>
      <c r="F91" s="13" t="n"/>
      <c r="G91" s="13" t="n"/>
      <c r="H91" s="15" t="n"/>
      <c r="I91" s="13" t="n"/>
      <c r="J91" s="17">
        <f>IF(OR(A91="",B91="",C91=""),"",IF(C91&lt;B91,"",(YEAR(C91)-YEAR(B91))*12+MONTH(C91)-MONTH(B91)+1))</f>
        <v/>
      </c>
      <c r="K91" s="7">
        <f>IF(OR(A91="",H91="",I91="",J91=""),"",IF(OR(I91="Geplant",I91="Bestätigt"),H91*J91,0))</f>
        <v/>
      </c>
    </row>
    <row r="92" ht="21" customHeight="1">
      <c r="A92" s="13" t="n"/>
      <c r="B92" s="14" t="n"/>
      <c r="C92" s="14" t="n"/>
      <c r="D92" s="13" t="n"/>
      <c r="E92" s="13" t="n"/>
      <c r="F92" s="13" t="n"/>
      <c r="G92" s="13" t="n"/>
      <c r="H92" s="15" t="n"/>
      <c r="I92" s="13" t="n"/>
      <c r="J92" s="16">
        <f>IF(OR(A92="",B92="",C92=""),"",IF(C92&lt;B92,"",(YEAR(C92)-YEAR(B92))*12+MONTH(C92)-MONTH(B92)+1))</f>
        <v/>
      </c>
      <c r="K92" s="9">
        <f>IF(OR(A92="",H92="",I92="",J92=""),"",IF(OR(I92="Geplant",I92="Bestätigt"),H92*J92,0))</f>
        <v/>
      </c>
    </row>
    <row r="93" ht="21" customHeight="1">
      <c r="A93" s="13" t="n"/>
      <c r="B93" s="14" t="n"/>
      <c r="C93" s="14" t="n"/>
      <c r="D93" s="13" t="n"/>
      <c r="E93" s="13" t="n"/>
      <c r="F93" s="13" t="n"/>
      <c r="G93" s="13" t="n"/>
      <c r="H93" s="15" t="n"/>
      <c r="I93" s="13" t="n"/>
      <c r="J93" s="17">
        <f>IF(OR(A93="",B93="",C93=""),"",IF(C93&lt;B93,"",(YEAR(C93)-YEAR(B93))*12+MONTH(C93)-MONTH(B93)+1))</f>
        <v/>
      </c>
      <c r="K93" s="7">
        <f>IF(OR(A93="",H93="",I93="",J93=""),"",IF(OR(I93="Geplant",I93="Bestätigt"),H93*J93,0))</f>
        <v/>
      </c>
    </row>
    <row r="94" ht="21" customHeight="1">
      <c r="A94" s="13" t="n"/>
      <c r="B94" s="14" t="n"/>
      <c r="C94" s="14" t="n"/>
      <c r="D94" s="13" t="n"/>
      <c r="E94" s="13" t="n"/>
      <c r="F94" s="13" t="n"/>
      <c r="G94" s="13" t="n"/>
      <c r="H94" s="15" t="n"/>
      <c r="I94" s="13" t="n"/>
      <c r="J94" s="16">
        <f>IF(OR(A94="",B94="",C94=""),"",IF(C94&lt;B94,"",(YEAR(C94)-YEAR(B94))*12+MONTH(C94)-MONTH(B94)+1))</f>
        <v/>
      </c>
      <c r="K94" s="9">
        <f>IF(OR(A94="",H94="",I94="",J94=""),"",IF(OR(I94="Geplant",I94="Bestätigt"),H94*J94,0))</f>
        <v/>
      </c>
    </row>
    <row r="95" ht="21" customHeight="1">
      <c r="A95" s="13" t="n"/>
      <c r="B95" s="14" t="n"/>
      <c r="C95" s="14" t="n"/>
      <c r="D95" s="13" t="n"/>
      <c r="E95" s="13" t="n"/>
      <c r="F95" s="13" t="n"/>
      <c r="G95" s="13" t="n"/>
      <c r="H95" s="15" t="n"/>
      <c r="I95" s="13" t="n"/>
      <c r="J95" s="17">
        <f>IF(OR(A95="",B95="",C95=""),"",IF(C95&lt;B95,"",(YEAR(C95)-YEAR(B95))*12+MONTH(C95)-MONTH(B95)+1))</f>
        <v/>
      </c>
      <c r="K95" s="7">
        <f>IF(OR(A95="",H95="",I95="",J95=""),"",IF(OR(I95="Geplant",I95="Bestätigt"),H95*J95,0))</f>
        <v/>
      </c>
    </row>
    <row r="96" ht="21" customHeight="1">
      <c r="A96" s="13" t="n"/>
      <c r="B96" s="14" t="n"/>
      <c r="C96" s="14" t="n"/>
      <c r="D96" s="13" t="n"/>
      <c r="E96" s="13" t="n"/>
      <c r="F96" s="13" t="n"/>
      <c r="G96" s="13" t="n"/>
      <c r="H96" s="15" t="n"/>
      <c r="I96" s="13" t="n"/>
      <c r="J96" s="16">
        <f>IF(OR(A96="",B96="",C96=""),"",IF(C96&lt;B96,"",(YEAR(C96)-YEAR(B96))*12+MONTH(C96)-MONTH(B96)+1))</f>
        <v/>
      </c>
      <c r="K96" s="9">
        <f>IF(OR(A96="",H96="",I96="",J96=""),"",IF(OR(I96="Geplant",I96="Bestätigt"),H96*J96,0))</f>
        <v/>
      </c>
    </row>
    <row r="97" ht="21" customHeight="1">
      <c r="A97" s="13" t="n"/>
      <c r="B97" s="14" t="n"/>
      <c r="C97" s="14" t="n"/>
      <c r="D97" s="13" t="n"/>
      <c r="E97" s="13" t="n"/>
      <c r="F97" s="13" t="n"/>
      <c r="G97" s="13" t="n"/>
      <c r="H97" s="15" t="n"/>
      <c r="I97" s="13" t="n"/>
      <c r="J97" s="17">
        <f>IF(OR(A97="",B97="",C97=""),"",IF(C97&lt;B97,"",(YEAR(C97)-YEAR(B97))*12+MONTH(C97)-MONTH(B97)+1))</f>
        <v/>
      </c>
      <c r="K97" s="7">
        <f>IF(OR(A97="",H97="",I97="",J97=""),"",IF(OR(I97="Geplant",I97="Bestätigt"),H97*J97,0))</f>
        <v/>
      </c>
    </row>
    <row r="98" ht="21" customHeight="1">
      <c r="A98" s="13" t="n"/>
      <c r="B98" s="14" t="n"/>
      <c r="C98" s="14" t="n"/>
      <c r="D98" s="13" t="n"/>
      <c r="E98" s="13" t="n"/>
      <c r="F98" s="13" t="n"/>
      <c r="G98" s="13" t="n"/>
      <c r="H98" s="15" t="n"/>
      <c r="I98" s="13" t="n"/>
      <c r="J98" s="16">
        <f>IF(OR(A98="",B98="",C98=""),"",IF(C98&lt;B98,"",(YEAR(C98)-YEAR(B98))*12+MONTH(C98)-MONTH(B98)+1))</f>
        <v/>
      </c>
      <c r="K98" s="9">
        <f>IF(OR(A98="",H98="",I98="",J98=""),"",IF(OR(I98="Geplant",I98="Bestätigt"),H98*J98,0))</f>
        <v/>
      </c>
    </row>
    <row r="99" ht="21" customHeight="1">
      <c r="A99" s="13" t="n"/>
      <c r="B99" s="14" t="n"/>
      <c r="C99" s="14" t="n"/>
      <c r="D99" s="13" t="n"/>
      <c r="E99" s="13" t="n"/>
      <c r="F99" s="13" t="n"/>
      <c r="G99" s="13" t="n"/>
      <c r="H99" s="15" t="n"/>
      <c r="I99" s="13" t="n"/>
      <c r="J99" s="17">
        <f>IF(OR(A99="",B99="",C99=""),"",IF(C99&lt;B99,"",(YEAR(C99)-YEAR(B99))*12+MONTH(C99)-MONTH(B99)+1))</f>
        <v/>
      </c>
      <c r="K99" s="7">
        <f>IF(OR(A99="",H99="",I99="",J99=""),"",IF(OR(I99="Geplant",I99="Bestätigt"),H99*J99,0))</f>
        <v/>
      </c>
    </row>
    <row r="100" ht="21" customHeight="1">
      <c r="A100" s="13" t="n"/>
      <c r="B100" s="14" t="n"/>
      <c r="C100" s="14" t="n"/>
      <c r="D100" s="13" t="n"/>
      <c r="E100" s="13" t="n"/>
      <c r="F100" s="13" t="n"/>
      <c r="G100" s="13" t="n"/>
      <c r="H100" s="15" t="n"/>
      <c r="I100" s="13" t="n"/>
      <c r="J100" s="16">
        <f>IF(OR(A100="",B100="",C100=""),"",IF(C100&lt;B100,"",(YEAR(C100)-YEAR(B100))*12+MONTH(C100)-MONTH(B100)+1))</f>
        <v/>
      </c>
      <c r="K100" s="9">
        <f>IF(OR(A100="",H100="",I100="",J100=""),"",IF(OR(I100="Geplant",I100="Bestätigt"),H100*J100,0))</f>
        <v/>
      </c>
    </row>
    <row r="101" ht="21" customHeight="1">
      <c r="A101" s="13" t="n"/>
      <c r="B101" s="14" t="n"/>
      <c r="C101" s="14" t="n"/>
      <c r="D101" s="13" t="n"/>
      <c r="E101" s="13" t="n"/>
      <c r="F101" s="13" t="n"/>
      <c r="G101" s="13" t="n"/>
      <c r="H101" s="15" t="n"/>
      <c r="I101" s="13" t="n"/>
      <c r="J101" s="17">
        <f>IF(OR(A101="",B101="",C101=""),"",IF(C101&lt;B101,"",(YEAR(C101)-YEAR(B101))*12+MONTH(C101)-MONTH(B101)+1))</f>
        <v/>
      </c>
      <c r="K101" s="7">
        <f>IF(OR(A101="",H101="",I101="",J101=""),"",IF(OR(I101="Geplant",I101="Bestätigt"),H101*J101,0))</f>
        <v/>
      </c>
    </row>
    <row r="102" ht="21" customHeight="1">
      <c r="A102" s="13" t="n"/>
      <c r="B102" s="14" t="n"/>
      <c r="C102" s="14" t="n"/>
      <c r="D102" s="13" t="n"/>
      <c r="E102" s="13" t="n"/>
      <c r="F102" s="13" t="n"/>
      <c r="G102" s="13" t="n"/>
      <c r="H102" s="15" t="n"/>
      <c r="I102" s="13" t="n"/>
      <c r="J102" s="16">
        <f>IF(OR(A102="",B102="",C102=""),"",IF(C102&lt;B102,"",(YEAR(C102)-YEAR(B102))*12+MONTH(C102)-MONTH(B102)+1))</f>
        <v/>
      </c>
      <c r="K102" s="9">
        <f>IF(OR(A102="",H102="",I102="",J102=""),"",IF(OR(I102="Geplant",I102="Bestätigt"),H102*J102,0))</f>
        <v/>
      </c>
    </row>
    <row r="103" ht="21" customHeight="1">
      <c r="A103" s="13" t="n"/>
      <c r="B103" s="14" t="n"/>
      <c r="C103" s="14" t="n"/>
      <c r="D103" s="13" t="n"/>
      <c r="E103" s="13" t="n"/>
      <c r="F103" s="13" t="n"/>
      <c r="G103" s="13" t="n"/>
      <c r="H103" s="15" t="n"/>
      <c r="I103" s="13" t="n"/>
      <c r="J103" s="17">
        <f>IF(OR(A103="",B103="",C103=""),"",IF(C103&lt;B103,"",(YEAR(C103)-YEAR(B103))*12+MONTH(C103)-MONTH(B103)+1))</f>
        <v/>
      </c>
      <c r="K103" s="7">
        <f>IF(OR(A103="",H103="",I103="",J103=""),"",IF(OR(I103="Geplant",I103="Bestätigt"),H103*J103,0))</f>
        <v/>
      </c>
    </row>
  </sheetData>
  <autoFilter ref="A3:K103"/>
  <mergeCells count="1">
    <mergeCell ref="A1:K1"/>
  </mergeCells>
  <conditionalFormatting sqref="B4:K103">
    <cfRule type="expression" priority="1" dxfId="2">
      <formula>AND($A4&lt;&gt;"",$B4&lt;&gt;"",$C4&lt;&gt;"",$C4&lt;$B4)</formula>
    </cfRule>
  </conditionalFormatting>
  <conditionalFormatting sqref="A4:A103">
    <cfRule type="expression" priority="2" dxfId="2">
      <formula>AND($A4&lt;&gt;"",COUNTIF($A$4:$A$103,$A4)&gt;1)</formula>
    </cfRule>
  </conditionalFormatting>
  <conditionalFormatting sqref="I4:I103">
    <cfRule type="expression" priority="3" dxfId="0">
      <formula>$I4="Bestätigt"</formula>
    </cfRule>
    <cfRule type="expression" priority="4" dxfId="1">
      <formula>$I4="Geplant"</formula>
    </cfRule>
    <cfRule type="expression" priority="5" dxfId="3">
      <formula>$I4="Abgesagt"</formula>
    </cfRule>
    <cfRule type="expression" priority="6" dxfId="2">
      <formula>AND($A4&lt;&gt;"",$I4="")</formula>
    </cfRule>
  </conditionalFormatting>
  <dataValidations count="3">
    <dataValidation sqref="B4:C103" showDropDown="0" showInputMessage="1" showErrorMessage="1" allowBlank="0" errorTitle="Datum prüfen" error="Das Datum liegt außerhalb des zulässigen Planungsfensters." promptTitle="Leistungszeitraum" prompt="Datum innerhalb des sichtbaren Planungsfensters eingeben." type="date" operator="between">
      <formula1>$B$2</formula1>
      <formula2>$D$2</formula2>
    </dataValidation>
    <dataValidation sqref="H4:H103" showDropDown="0" showInputMessage="1" showErrorMessage="1" allowBlank="0" errorTitle="Monatswert prüfen" error="Der Monatswert muss positiv sein und darf den sichtbaren Grenzwert nicht überschreiten." promptTitle="Monatswert" prompt="Positiven Monatswert bis zum sichtbaren Grenzwert eingeben." type="decimal" operator="between">
      <formula1>0.01</formula1>
      <formula2>$H$2</formula2>
    </dataValidation>
    <dataValidation sqref="I4:I103" showDropDown="0" showInputMessage="1" showErrorMessage="1" allowBlank="0" errorTitle="Status prüfen" error="Zulässig sind Geplant, Bestätigt oder Abgesagt." promptTitle="Status" prompt="Stabilen Statuswert auswählen." type="list">
      <formula1>"Geplant,Bestätigt,Abgesagt"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B56A2D"/>
    <outlinePr summaryBelow="1" summaryRight="1"/>
    <pageSetUpPr fitToPage="1"/>
  </sheetPr>
  <dimension ref="A1:J103"/>
  <sheetViews>
    <sheetView showGridLines="0" showRowColHeaders="1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7" customWidth="1" min="3" max="3"/>
    <col width="25" customWidth="1" min="4" max="4"/>
    <col width="19" customWidth="1" min="5" max="5"/>
    <col width="13" customWidth="1" min="6" max="6"/>
    <col width="14" customWidth="1" min="7" max="7"/>
    <col width="20" customWidth="1" min="8" max="8"/>
    <col width="15" customWidth="1" min="9" max="9"/>
    <col width="18" customWidth="1" min="10" max="10"/>
  </cols>
  <sheetData>
    <row r="1" ht="27" customHeight="1">
      <c r="A1" s="1" t="inlineStr">
        <is>
          <t>Einmalige Zusatzaufträge</t>
        </is>
      </c>
    </row>
    <row r="2">
      <c r="A2" s="10" t="inlineStr">
        <is>
          <t>Frühestes Datum</t>
        </is>
      </c>
      <c r="B2" s="11">
        <f>Parameter!$B$4</f>
        <v/>
      </c>
      <c r="C2" s="10" t="inlineStr">
        <is>
          <t>Spätestes Datum</t>
        </is>
      </c>
      <c r="D2" s="11">
        <f>Parameter!$B$5</f>
        <v/>
      </c>
      <c r="E2" s="10" t="inlineStr">
        <is>
          <t>Max. Menge</t>
        </is>
      </c>
      <c r="F2" s="18">
        <f>Parameter!$B$7</f>
        <v/>
      </c>
      <c r="G2" s="10" t="inlineStr">
        <is>
          <t>Max. Satz</t>
        </is>
      </c>
      <c r="H2" s="12">
        <f>Parameter!$B$8</f>
        <v/>
      </c>
    </row>
    <row r="3" ht="31" customHeight="1">
      <c r="A3" s="5" t="inlineStr">
        <is>
          <t>Auftrags-ID</t>
        </is>
      </c>
      <c r="B3" s="5" t="inlineStr">
        <is>
          <t>Leistungsdatum</t>
        </is>
      </c>
      <c r="C3" s="5" t="inlineStr">
        <is>
          <t>Objektkennung</t>
        </is>
      </c>
      <c r="D3" s="5" t="inlineStr">
        <is>
          <t>Reinigungsbereich</t>
        </is>
      </c>
      <c r="E3" s="5" t="inlineStr">
        <is>
          <t>Zuständigkeit</t>
        </is>
      </c>
      <c r="F3" s="5" t="inlineStr">
        <is>
          <t>Menge</t>
        </is>
      </c>
      <c r="G3" s="5" t="inlineStr">
        <is>
          <t>Einheit</t>
        </is>
      </c>
      <c r="H3" s="5" t="inlineStr">
        <is>
          <t>Satz je Einheit (€)</t>
        </is>
      </c>
      <c r="I3" s="5" t="inlineStr">
        <is>
          <t>Status</t>
        </is>
      </c>
      <c r="J3" s="5" t="inlineStr">
        <is>
          <t>Planwert (€)</t>
        </is>
      </c>
    </row>
    <row r="4" ht="21" customHeight="1">
      <c r="A4" s="13" t="inlineStr">
        <is>
          <t>ZU-26-001</t>
        </is>
      </c>
      <c r="B4" s="14" t="n">
        <v>46277</v>
      </c>
      <c r="C4" s="13" t="inlineStr">
        <is>
          <t>FIK-OBJ-101</t>
        </is>
      </c>
      <c r="D4" s="13" t="inlineStr">
        <is>
          <t>Glasflächen</t>
        </is>
      </c>
      <c r="E4" s="13" t="inlineStr">
        <is>
          <t>Team Mosaik</t>
        </is>
      </c>
      <c r="F4" s="19" t="n">
        <v>820</v>
      </c>
      <c r="G4" s="13" t="inlineStr">
        <is>
          <t>m²</t>
        </is>
      </c>
      <c r="H4" s="15" t="n">
        <v>1.85</v>
      </c>
      <c r="I4" s="13" t="inlineStr">
        <is>
          <t>Bestätigt</t>
        </is>
      </c>
      <c r="J4" s="9">
        <f>IF(OR(A4="",F4="",H4="",I4=""),"",IF(OR(I4="Geplant",I4="Bestätigt"),F4*H4,0))</f>
        <v/>
      </c>
    </row>
    <row r="5" ht="21" customHeight="1">
      <c r="A5" s="13" t="inlineStr">
        <is>
          <t>ZU-26-002</t>
        </is>
      </c>
      <c r="B5" s="14" t="n">
        <v>46313</v>
      </c>
      <c r="C5" s="13" t="inlineStr">
        <is>
          <t>FIK-OBJ-102</t>
        </is>
      </c>
      <c r="D5" s="13" t="inlineStr">
        <is>
          <t>Grundreinigung Boden</t>
        </is>
      </c>
      <c r="E5" s="13" t="inlineStr">
        <is>
          <t>Team Flieder</t>
        </is>
      </c>
      <c r="F5" s="19" t="n">
        <v>540</v>
      </c>
      <c r="G5" s="13" t="inlineStr">
        <is>
          <t>m²</t>
        </is>
      </c>
      <c r="H5" s="15" t="n">
        <v>3.4</v>
      </c>
      <c r="I5" s="13" t="inlineStr">
        <is>
          <t>Geplant</t>
        </is>
      </c>
      <c r="J5" s="7">
        <f>IF(OR(A5="",F5="",H5="",I5=""),"",IF(OR(I5="Geplant",I5="Bestätigt"),F5*H5,0))</f>
        <v/>
      </c>
    </row>
    <row r="6" ht="21" customHeight="1">
      <c r="A6" s="13" t="inlineStr">
        <is>
          <t>ZU-26-003</t>
        </is>
      </c>
      <c r="B6" s="14" t="n">
        <v>46334</v>
      </c>
      <c r="C6" s="13" t="inlineStr">
        <is>
          <t>FIK-OBJ-103</t>
        </is>
      </c>
      <c r="D6" s="13" t="inlineStr">
        <is>
          <t>Sonderreinigung Boden</t>
        </is>
      </c>
      <c r="E6" s="13" t="inlineStr">
        <is>
          <t>Team Nordlicht</t>
        </is>
      </c>
      <c r="F6" s="19" t="n">
        <v>310</v>
      </c>
      <c r="G6" s="13" t="inlineStr">
        <is>
          <t>m²</t>
        </is>
      </c>
      <c r="H6" s="15" t="n">
        <v>4.2</v>
      </c>
      <c r="I6" s="13" t="inlineStr">
        <is>
          <t>Bestätigt</t>
        </is>
      </c>
      <c r="J6" s="9">
        <f>IF(OR(A6="",F6="",H6="",I6=""),"",IF(OR(I6="Geplant",I6="Bestätigt"),F6*H6,0))</f>
        <v/>
      </c>
    </row>
    <row r="7" ht="21" customHeight="1">
      <c r="A7" s="13" t="inlineStr">
        <is>
          <t>ZU-26-004</t>
        </is>
      </c>
      <c r="B7" s="14" t="n">
        <v>46377</v>
      </c>
      <c r="C7" s="13" t="inlineStr">
        <is>
          <t>FIK-OBJ-104</t>
        </is>
      </c>
      <c r="D7" s="13" t="inlineStr">
        <is>
          <t>Baureinigung</t>
        </is>
      </c>
      <c r="E7" s="13" t="inlineStr">
        <is>
          <t>Team Mosaik</t>
        </is>
      </c>
      <c r="F7" s="19" t="n">
        <v>900</v>
      </c>
      <c r="G7" s="13" t="inlineStr">
        <is>
          <t>m²</t>
        </is>
      </c>
      <c r="H7" s="15" t="n">
        <v>2.75</v>
      </c>
      <c r="I7" s="13" t="inlineStr">
        <is>
          <t>Abgesagt</t>
        </is>
      </c>
      <c r="J7" s="7">
        <f>IF(OR(A7="",F7="",H7="",I7=""),"",IF(OR(I7="Geplant",I7="Bestätigt"),F7*H7,0))</f>
        <v/>
      </c>
    </row>
    <row r="8" ht="21" customHeight="1">
      <c r="A8" s="13" t="inlineStr">
        <is>
          <t>ZU-26-005</t>
        </is>
      </c>
      <c r="B8" s="14" t="n">
        <v>46401</v>
      </c>
      <c r="C8" s="13" t="inlineStr">
        <is>
          <t>FIK-OBJ-105</t>
        </is>
      </c>
      <c r="D8" s="13" t="inlineStr">
        <is>
          <t>Intensivreinigung</t>
        </is>
      </c>
      <c r="E8" s="13" t="inlineStr">
        <is>
          <t>Team Flieder</t>
        </is>
      </c>
      <c r="F8" s="19" t="n">
        <v>36</v>
      </c>
      <c r="G8" s="13" t="inlineStr">
        <is>
          <t>Stunden</t>
        </is>
      </c>
      <c r="H8" s="15" t="n">
        <v>42</v>
      </c>
      <c r="I8" s="13" t="inlineStr">
        <is>
          <t>Geplant</t>
        </is>
      </c>
      <c r="J8" s="9">
        <f>IF(OR(A8="",F8="",H8="",I8=""),"",IF(OR(I8="Geplant",I8="Bestätigt"),F8*H8,0))</f>
        <v/>
      </c>
    </row>
    <row r="9" ht="21" customHeight="1">
      <c r="A9" s="13" t="n"/>
      <c r="B9" s="14" t="n"/>
      <c r="C9" s="13" t="n"/>
      <c r="D9" s="13" t="n"/>
      <c r="E9" s="13" t="n"/>
      <c r="F9" s="19" t="n"/>
      <c r="G9" s="13" t="n"/>
      <c r="H9" s="15" t="n"/>
      <c r="I9" s="13" t="n"/>
      <c r="J9" s="7">
        <f>IF(OR(A9="",F9="",H9="",I9=""),"",IF(OR(I9="Geplant",I9="Bestätigt"),F9*H9,0))</f>
        <v/>
      </c>
    </row>
    <row r="10" ht="21" customHeight="1">
      <c r="A10" s="13" t="n"/>
      <c r="B10" s="14" t="n"/>
      <c r="C10" s="13" t="n"/>
      <c r="D10" s="13" t="n"/>
      <c r="E10" s="13" t="n"/>
      <c r="F10" s="19" t="n"/>
      <c r="G10" s="13" t="n"/>
      <c r="H10" s="15" t="n"/>
      <c r="I10" s="13" t="n"/>
      <c r="J10" s="9">
        <f>IF(OR(A10="",F10="",H10="",I10=""),"",IF(OR(I10="Geplant",I10="Bestätigt"),F10*H10,0))</f>
        <v/>
      </c>
    </row>
    <row r="11" ht="21" customHeight="1">
      <c r="A11" s="13" t="n"/>
      <c r="B11" s="14" t="n"/>
      <c r="C11" s="13" t="n"/>
      <c r="D11" s="13" t="n"/>
      <c r="E11" s="13" t="n"/>
      <c r="F11" s="19" t="n"/>
      <c r="G11" s="13" t="n"/>
      <c r="H11" s="15" t="n"/>
      <c r="I11" s="13" t="n"/>
      <c r="J11" s="7">
        <f>IF(OR(A11="",F11="",H11="",I11=""),"",IF(OR(I11="Geplant",I11="Bestätigt"),F11*H11,0))</f>
        <v/>
      </c>
    </row>
    <row r="12" ht="21" customHeight="1">
      <c r="A12" s="13" t="n"/>
      <c r="B12" s="14" t="n"/>
      <c r="C12" s="13" t="n"/>
      <c r="D12" s="13" t="n"/>
      <c r="E12" s="13" t="n"/>
      <c r="F12" s="19" t="n"/>
      <c r="G12" s="13" t="n"/>
      <c r="H12" s="15" t="n"/>
      <c r="I12" s="13" t="n"/>
      <c r="J12" s="9">
        <f>IF(OR(A12="",F12="",H12="",I12=""),"",IF(OR(I12="Geplant",I12="Bestätigt"),F12*H12,0))</f>
        <v/>
      </c>
    </row>
    <row r="13" ht="21" customHeight="1">
      <c r="A13" s="13" t="n"/>
      <c r="B13" s="14" t="n"/>
      <c r="C13" s="13" t="n"/>
      <c r="D13" s="13" t="n"/>
      <c r="E13" s="13" t="n"/>
      <c r="F13" s="19" t="n"/>
      <c r="G13" s="13" t="n"/>
      <c r="H13" s="15" t="n"/>
      <c r="I13" s="13" t="n"/>
      <c r="J13" s="7">
        <f>IF(OR(A13="",F13="",H13="",I13=""),"",IF(OR(I13="Geplant",I13="Bestätigt"),F13*H13,0))</f>
        <v/>
      </c>
    </row>
    <row r="14" ht="21" customHeight="1">
      <c r="A14" s="13" t="n"/>
      <c r="B14" s="14" t="n"/>
      <c r="C14" s="13" t="n"/>
      <c r="D14" s="13" t="n"/>
      <c r="E14" s="13" t="n"/>
      <c r="F14" s="19" t="n"/>
      <c r="G14" s="13" t="n"/>
      <c r="H14" s="15" t="n"/>
      <c r="I14" s="13" t="n"/>
      <c r="J14" s="9">
        <f>IF(OR(A14="",F14="",H14="",I14=""),"",IF(OR(I14="Geplant",I14="Bestätigt"),F14*H14,0))</f>
        <v/>
      </c>
    </row>
    <row r="15" ht="21" customHeight="1">
      <c r="A15" s="13" t="n"/>
      <c r="B15" s="14" t="n"/>
      <c r="C15" s="13" t="n"/>
      <c r="D15" s="13" t="n"/>
      <c r="E15" s="13" t="n"/>
      <c r="F15" s="19" t="n"/>
      <c r="G15" s="13" t="n"/>
      <c r="H15" s="15" t="n"/>
      <c r="I15" s="13" t="n"/>
      <c r="J15" s="7">
        <f>IF(OR(A15="",F15="",H15="",I15=""),"",IF(OR(I15="Geplant",I15="Bestätigt"),F15*H15,0))</f>
        <v/>
      </c>
    </row>
    <row r="16" ht="21" customHeight="1">
      <c r="A16" s="13" t="n"/>
      <c r="B16" s="14" t="n"/>
      <c r="C16" s="13" t="n"/>
      <c r="D16" s="13" t="n"/>
      <c r="E16" s="13" t="n"/>
      <c r="F16" s="19" t="n"/>
      <c r="G16" s="13" t="n"/>
      <c r="H16" s="15" t="n"/>
      <c r="I16" s="13" t="n"/>
      <c r="J16" s="9">
        <f>IF(OR(A16="",F16="",H16="",I16=""),"",IF(OR(I16="Geplant",I16="Bestätigt"),F16*H16,0))</f>
        <v/>
      </c>
    </row>
    <row r="17" ht="21" customHeight="1">
      <c r="A17" s="13" t="n"/>
      <c r="B17" s="14" t="n"/>
      <c r="C17" s="13" t="n"/>
      <c r="D17" s="13" t="n"/>
      <c r="E17" s="13" t="n"/>
      <c r="F17" s="19" t="n"/>
      <c r="G17" s="13" t="n"/>
      <c r="H17" s="15" t="n"/>
      <c r="I17" s="13" t="n"/>
      <c r="J17" s="7">
        <f>IF(OR(A17="",F17="",H17="",I17=""),"",IF(OR(I17="Geplant",I17="Bestätigt"),F17*H17,0))</f>
        <v/>
      </c>
    </row>
    <row r="18" ht="21" customHeight="1">
      <c r="A18" s="13" t="n"/>
      <c r="B18" s="14" t="n"/>
      <c r="C18" s="13" t="n"/>
      <c r="D18" s="13" t="n"/>
      <c r="E18" s="13" t="n"/>
      <c r="F18" s="19" t="n"/>
      <c r="G18" s="13" t="n"/>
      <c r="H18" s="15" t="n"/>
      <c r="I18" s="13" t="n"/>
      <c r="J18" s="9">
        <f>IF(OR(A18="",F18="",H18="",I18=""),"",IF(OR(I18="Geplant",I18="Bestätigt"),F18*H18,0))</f>
        <v/>
      </c>
    </row>
    <row r="19" ht="21" customHeight="1">
      <c r="A19" s="13" t="n"/>
      <c r="B19" s="14" t="n"/>
      <c r="C19" s="13" t="n"/>
      <c r="D19" s="13" t="n"/>
      <c r="E19" s="13" t="n"/>
      <c r="F19" s="19" t="n"/>
      <c r="G19" s="13" t="n"/>
      <c r="H19" s="15" t="n"/>
      <c r="I19" s="13" t="n"/>
      <c r="J19" s="7">
        <f>IF(OR(A19="",F19="",H19="",I19=""),"",IF(OR(I19="Geplant",I19="Bestätigt"),F19*H19,0))</f>
        <v/>
      </c>
    </row>
    <row r="20" ht="21" customHeight="1">
      <c r="A20" s="13" t="n"/>
      <c r="B20" s="14" t="n"/>
      <c r="C20" s="13" t="n"/>
      <c r="D20" s="13" t="n"/>
      <c r="E20" s="13" t="n"/>
      <c r="F20" s="19" t="n"/>
      <c r="G20" s="13" t="n"/>
      <c r="H20" s="15" t="n"/>
      <c r="I20" s="13" t="n"/>
      <c r="J20" s="9">
        <f>IF(OR(A20="",F20="",H20="",I20=""),"",IF(OR(I20="Geplant",I20="Bestätigt"),F20*H20,0))</f>
        <v/>
      </c>
    </row>
    <row r="21" ht="21" customHeight="1">
      <c r="A21" s="13" t="n"/>
      <c r="B21" s="14" t="n"/>
      <c r="C21" s="13" t="n"/>
      <c r="D21" s="13" t="n"/>
      <c r="E21" s="13" t="n"/>
      <c r="F21" s="19" t="n"/>
      <c r="G21" s="13" t="n"/>
      <c r="H21" s="15" t="n"/>
      <c r="I21" s="13" t="n"/>
      <c r="J21" s="7">
        <f>IF(OR(A21="",F21="",H21="",I21=""),"",IF(OR(I21="Geplant",I21="Bestätigt"),F21*H21,0))</f>
        <v/>
      </c>
    </row>
    <row r="22" ht="21" customHeight="1">
      <c r="A22" s="13" t="n"/>
      <c r="B22" s="14" t="n"/>
      <c r="C22" s="13" t="n"/>
      <c r="D22" s="13" t="n"/>
      <c r="E22" s="13" t="n"/>
      <c r="F22" s="19" t="n"/>
      <c r="G22" s="13" t="n"/>
      <c r="H22" s="15" t="n"/>
      <c r="I22" s="13" t="n"/>
      <c r="J22" s="9">
        <f>IF(OR(A22="",F22="",H22="",I22=""),"",IF(OR(I22="Geplant",I22="Bestätigt"),F22*H22,0))</f>
        <v/>
      </c>
    </row>
    <row r="23" ht="21" customHeight="1">
      <c r="A23" s="13" t="n"/>
      <c r="B23" s="14" t="n"/>
      <c r="C23" s="13" t="n"/>
      <c r="D23" s="13" t="n"/>
      <c r="E23" s="13" t="n"/>
      <c r="F23" s="19" t="n"/>
      <c r="G23" s="13" t="n"/>
      <c r="H23" s="15" t="n"/>
      <c r="I23" s="13" t="n"/>
      <c r="J23" s="7">
        <f>IF(OR(A23="",F23="",H23="",I23=""),"",IF(OR(I23="Geplant",I23="Bestätigt"),F23*H23,0))</f>
        <v/>
      </c>
    </row>
    <row r="24" ht="21" customHeight="1">
      <c r="A24" s="13" t="n"/>
      <c r="B24" s="14" t="n"/>
      <c r="C24" s="13" t="n"/>
      <c r="D24" s="13" t="n"/>
      <c r="E24" s="13" t="n"/>
      <c r="F24" s="19" t="n"/>
      <c r="G24" s="13" t="n"/>
      <c r="H24" s="15" t="n"/>
      <c r="I24" s="13" t="n"/>
      <c r="J24" s="9">
        <f>IF(OR(A24="",F24="",H24="",I24=""),"",IF(OR(I24="Geplant",I24="Bestätigt"),F24*H24,0))</f>
        <v/>
      </c>
    </row>
    <row r="25" ht="21" customHeight="1">
      <c r="A25" s="13" t="n"/>
      <c r="B25" s="14" t="n"/>
      <c r="C25" s="13" t="n"/>
      <c r="D25" s="13" t="n"/>
      <c r="E25" s="13" t="n"/>
      <c r="F25" s="19" t="n"/>
      <c r="G25" s="13" t="n"/>
      <c r="H25" s="15" t="n"/>
      <c r="I25" s="13" t="n"/>
      <c r="J25" s="7">
        <f>IF(OR(A25="",F25="",H25="",I25=""),"",IF(OR(I25="Geplant",I25="Bestätigt"),F25*H25,0))</f>
        <v/>
      </c>
    </row>
    <row r="26" ht="21" customHeight="1">
      <c r="A26" s="13" t="n"/>
      <c r="B26" s="14" t="n"/>
      <c r="C26" s="13" t="n"/>
      <c r="D26" s="13" t="n"/>
      <c r="E26" s="13" t="n"/>
      <c r="F26" s="19" t="n"/>
      <c r="G26" s="13" t="n"/>
      <c r="H26" s="15" t="n"/>
      <c r="I26" s="13" t="n"/>
      <c r="J26" s="9">
        <f>IF(OR(A26="",F26="",H26="",I26=""),"",IF(OR(I26="Geplant",I26="Bestätigt"),F26*H26,0))</f>
        <v/>
      </c>
    </row>
    <row r="27" ht="21" customHeight="1">
      <c r="A27" s="13" t="n"/>
      <c r="B27" s="14" t="n"/>
      <c r="C27" s="13" t="n"/>
      <c r="D27" s="13" t="n"/>
      <c r="E27" s="13" t="n"/>
      <c r="F27" s="19" t="n"/>
      <c r="G27" s="13" t="n"/>
      <c r="H27" s="15" t="n"/>
      <c r="I27" s="13" t="n"/>
      <c r="J27" s="7">
        <f>IF(OR(A27="",F27="",H27="",I27=""),"",IF(OR(I27="Geplant",I27="Bestätigt"),F27*H27,0))</f>
        <v/>
      </c>
    </row>
    <row r="28" ht="21" customHeight="1">
      <c r="A28" s="13" t="n"/>
      <c r="B28" s="14" t="n"/>
      <c r="C28" s="13" t="n"/>
      <c r="D28" s="13" t="n"/>
      <c r="E28" s="13" t="n"/>
      <c r="F28" s="19" t="n"/>
      <c r="G28" s="13" t="n"/>
      <c r="H28" s="15" t="n"/>
      <c r="I28" s="13" t="n"/>
      <c r="J28" s="9">
        <f>IF(OR(A28="",F28="",H28="",I28=""),"",IF(OR(I28="Geplant",I28="Bestätigt"),F28*H28,0))</f>
        <v/>
      </c>
    </row>
    <row r="29" ht="21" customHeight="1">
      <c r="A29" s="13" t="n"/>
      <c r="B29" s="14" t="n"/>
      <c r="C29" s="13" t="n"/>
      <c r="D29" s="13" t="n"/>
      <c r="E29" s="13" t="n"/>
      <c r="F29" s="19" t="n"/>
      <c r="G29" s="13" t="n"/>
      <c r="H29" s="15" t="n"/>
      <c r="I29" s="13" t="n"/>
      <c r="J29" s="7">
        <f>IF(OR(A29="",F29="",H29="",I29=""),"",IF(OR(I29="Geplant",I29="Bestätigt"),F29*H29,0))</f>
        <v/>
      </c>
    </row>
    <row r="30" ht="21" customHeight="1">
      <c r="A30" s="13" t="n"/>
      <c r="B30" s="14" t="n"/>
      <c r="C30" s="13" t="n"/>
      <c r="D30" s="13" t="n"/>
      <c r="E30" s="13" t="n"/>
      <c r="F30" s="19" t="n"/>
      <c r="G30" s="13" t="n"/>
      <c r="H30" s="15" t="n"/>
      <c r="I30" s="13" t="n"/>
      <c r="J30" s="9">
        <f>IF(OR(A30="",F30="",H30="",I30=""),"",IF(OR(I30="Geplant",I30="Bestätigt"),F30*H30,0))</f>
        <v/>
      </c>
    </row>
    <row r="31" ht="21" customHeight="1">
      <c r="A31" s="13" t="n"/>
      <c r="B31" s="14" t="n"/>
      <c r="C31" s="13" t="n"/>
      <c r="D31" s="13" t="n"/>
      <c r="E31" s="13" t="n"/>
      <c r="F31" s="19" t="n"/>
      <c r="G31" s="13" t="n"/>
      <c r="H31" s="15" t="n"/>
      <c r="I31" s="13" t="n"/>
      <c r="J31" s="7">
        <f>IF(OR(A31="",F31="",H31="",I31=""),"",IF(OR(I31="Geplant",I31="Bestätigt"),F31*H31,0))</f>
        <v/>
      </c>
    </row>
    <row r="32" ht="21" customHeight="1">
      <c r="A32" s="13" t="n"/>
      <c r="B32" s="14" t="n"/>
      <c r="C32" s="13" t="n"/>
      <c r="D32" s="13" t="n"/>
      <c r="E32" s="13" t="n"/>
      <c r="F32" s="19" t="n"/>
      <c r="G32" s="13" t="n"/>
      <c r="H32" s="15" t="n"/>
      <c r="I32" s="13" t="n"/>
      <c r="J32" s="9">
        <f>IF(OR(A32="",F32="",H32="",I32=""),"",IF(OR(I32="Geplant",I32="Bestätigt"),F32*H32,0))</f>
        <v/>
      </c>
    </row>
    <row r="33" ht="21" customHeight="1">
      <c r="A33" s="13" t="n"/>
      <c r="B33" s="14" t="n"/>
      <c r="C33" s="13" t="n"/>
      <c r="D33" s="13" t="n"/>
      <c r="E33" s="13" t="n"/>
      <c r="F33" s="19" t="n"/>
      <c r="G33" s="13" t="n"/>
      <c r="H33" s="15" t="n"/>
      <c r="I33" s="13" t="n"/>
      <c r="J33" s="7">
        <f>IF(OR(A33="",F33="",H33="",I33=""),"",IF(OR(I33="Geplant",I33="Bestätigt"),F33*H33,0))</f>
        <v/>
      </c>
    </row>
    <row r="34" ht="21" customHeight="1">
      <c r="A34" s="13" t="n"/>
      <c r="B34" s="14" t="n"/>
      <c r="C34" s="13" t="n"/>
      <c r="D34" s="13" t="n"/>
      <c r="E34" s="13" t="n"/>
      <c r="F34" s="19" t="n"/>
      <c r="G34" s="13" t="n"/>
      <c r="H34" s="15" t="n"/>
      <c r="I34" s="13" t="n"/>
      <c r="J34" s="9">
        <f>IF(OR(A34="",F34="",H34="",I34=""),"",IF(OR(I34="Geplant",I34="Bestätigt"),F34*H34,0))</f>
        <v/>
      </c>
    </row>
    <row r="35" ht="21" customHeight="1">
      <c r="A35" s="13" t="n"/>
      <c r="B35" s="14" t="n"/>
      <c r="C35" s="13" t="n"/>
      <c r="D35" s="13" t="n"/>
      <c r="E35" s="13" t="n"/>
      <c r="F35" s="19" t="n"/>
      <c r="G35" s="13" t="n"/>
      <c r="H35" s="15" t="n"/>
      <c r="I35" s="13" t="n"/>
      <c r="J35" s="7">
        <f>IF(OR(A35="",F35="",H35="",I35=""),"",IF(OR(I35="Geplant",I35="Bestätigt"),F35*H35,0))</f>
        <v/>
      </c>
    </row>
    <row r="36" ht="21" customHeight="1">
      <c r="A36" s="13" t="n"/>
      <c r="B36" s="14" t="n"/>
      <c r="C36" s="13" t="n"/>
      <c r="D36" s="13" t="n"/>
      <c r="E36" s="13" t="n"/>
      <c r="F36" s="19" t="n"/>
      <c r="G36" s="13" t="n"/>
      <c r="H36" s="15" t="n"/>
      <c r="I36" s="13" t="n"/>
      <c r="J36" s="9">
        <f>IF(OR(A36="",F36="",H36="",I36=""),"",IF(OR(I36="Geplant",I36="Bestätigt"),F36*H36,0))</f>
        <v/>
      </c>
    </row>
    <row r="37" ht="21" customHeight="1">
      <c r="A37" s="13" t="n"/>
      <c r="B37" s="14" t="n"/>
      <c r="C37" s="13" t="n"/>
      <c r="D37" s="13" t="n"/>
      <c r="E37" s="13" t="n"/>
      <c r="F37" s="19" t="n"/>
      <c r="G37" s="13" t="n"/>
      <c r="H37" s="15" t="n"/>
      <c r="I37" s="13" t="n"/>
      <c r="J37" s="7">
        <f>IF(OR(A37="",F37="",H37="",I37=""),"",IF(OR(I37="Geplant",I37="Bestätigt"),F37*H37,0))</f>
        <v/>
      </c>
    </row>
    <row r="38" ht="21" customHeight="1">
      <c r="A38" s="13" t="n"/>
      <c r="B38" s="14" t="n"/>
      <c r="C38" s="13" t="n"/>
      <c r="D38" s="13" t="n"/>
      <c r="E38" s="13" t="n"/>
      <c r="F38" s="19" t="n"/>
      <c r="G38" s="13" t="n"/>
      <c r="H38" s="15" t="n"/>
      <c r="I38" s="13" t="n"/>
      <c r="J38" s="9">
        <f>IF(OR(A38="",F38="",H38="",I38=""),"",IF(OR(I38="Geplant",I38="Bestätigt"),F38*H38,0))</f>
        <v/>
      </c>
    </row>
    <row r="39" ht="21" customHeight="1">
      <c r="A39" s="13" t="n"/>
      <c r="B39" s="14" t="n"/>
      <c r="C39" s="13" t="n"/>
      <c r="D39" s="13" t="n"/>
      <c r="E39" s="13" t="n"/>
      <c r="F39" s="19" t="n"/>
      <c r="G39" s="13" t="n"/>
      <c r="H39" s="15" t="n"/>
      <c r="I39" s="13" t="n"/>
      <c r="J39" s="7">
        <f>IF(OR(A39="",F39="",H39="",I39=""),"",IF(OR(I39="Geplant",I39="Bestätigt"),F39*H39,0))</f>
        <v/>
      </c>
    </row>
    <row r="40" ht="21" customHeight="1">
      <c r="A40" s="13" t="n"/>
      <c r="B40" s="14" t="n"/>
      <c r="C40" s="13" t="n"/>
      <c r="D40" s="13" t="n"/>
      <c r="E40" s="13" t="n"/>
      <c r="F40" s="19" t="n"/>
      <c r="G40" s="13" t="n"/>
      <c r="H40" s="15" t="n"/>
      <c r="I40" s="13" t="n"/>
      <c r="J40" s="9">
        <f>IF(OR(A40="",F40="",H40="",I40=""),"",IF(OR(I40="Geplant",I40="Bestätigt"),F40*H40,0))</f>
        <v/>
      </c>
    </row>
    <row r="41" ht="21" customHeight="1">
      <c r="A41" s="13" t="n"/>
      <c r="B41" s="14" t="n"/>
      <c r="C41" s="13" t="n"/>
      <c r="D41" s="13" t="n"/>
      <c r="E41" s="13" t="n"/>
      <c r="F41" s="19" t="n"/>
      <c r="G41" s="13" t="n"/>
      <c r="H41" s="15" t="n"/>
      <c r="I41" s="13" t="n"/>
      <c r="J41" s="7">
        <f>IF(OR(A41="",F41="",H41="",I41=""),"",IF(OR(I41="Geplant",I41="Bestätigt"),F41*H41,0))</f>
        <v/>
      </c>
    </row>
    <row r="42" ht="21" customHeight="1">
      <c r="A42" s="13" t="n"/>
      <c r="B42" s="14" t="n"/>
      <c r="C42" s="13" t="n"/>
      <c r="D42" s="13" t="n"/>
      <c r="E42" s="13" t="n"/>
      <c r="F42" s="19" t="n"/>
      <c r="G42" s="13" t="n"/>
      <c r="H42" s="15" t="n"/>
      <c r="I42" s="13" t="n"/>
      <c r="J42" s="9">
        <f>IF(OR(A42="",F42="",H42="",I42=""),"",IF(OR(I42="Geplant",I42="Bestätigt"),F42*H42,0))</f>
        <v/>
      </c>
    </row>
    <row r="43" ht="21" customHeight="1">
      <c r="A43" s="13" t="n"/>
      <c r="B43" s="14" t="n"/>
      <c r="C43" s="13" t="n"/>
      <c r="D43" s="13" t="n"/>
      <c r="E43" s="13" t="n"/>
      <c r="F43" s="19" t="n"/>
      <c r="G43" s="13" t="n"/>
      <c r="H43" s="15" t="n"/>
      <c r="I43" s="13" t="n"/>
      <c r="J43" s="7">
        <f>IF(OR(A43="",F43="",H43="",I43=""),"",IF(OR(I43="Geplant",I43="Bestätigt"),F43*H43,0))</f>
        <v/>
      </c>
    </row>
    <row r="44" ht="21" customHeight="1">
      <c r="A44" s="13" t="n"/>
      <c r="B44" s="14" t="n"/>
      <c r="C44" s="13" t="n"/>
      <c r="D44" s="13" t="n"/>
      <c r="E44" s="13" t="n"/>
      <c r="F44" s="19" t="n"/>
      <c r="G44" s="13" t="n"/>
      <c r="H44" s="15" t="n"/>
      <c r="I44" s="13" t="n"/>
      <c r="J44" s="9">
        <f>IF(OR(A44="",F44="",H44="",I44=""),"",IF(OR(I44="Geplant",I44="Bestätigt"),F44*H44,0))</f>
        <v/>
      </c>
    </row>
    <row r="45" ht="21" customHeight="1">
      <c r="A45" s="13" t="n"/>
      <c r="B45" s="14" t="n"/>
      <c r="C45" s="13" t="n"/>
      <c r="D45" s="13" t="n"/>
      <c r="E45" s="13" t="n"/>
      <c r="F45" s="19" t="n"/>
      <c r="G45" s="13" t="n"/>
      <c r="H45" s="15" t="n"/>
      <c r="I45" s="13" t="n"/>
      <c r="J45" s="7">
        <f>IF(OR(A45="",F45="",H45="",I45=""),"",IF(OR(I45="Geplant",I45="Bestätigt"),F45*H45,0))</f>
        <v/>
      </c>
    </row>
    <row r="46" ht="21" customHeight="1">
      <c r="A46" s="13" t="n"/>
      <c r="B46" s="14" t="n"/>
      <c r="C46" s="13" t="n"/>
      <c r="D46" s="13" t="n"/>
      <c r="E46" s="13" t="n"/>
      <c r="F46" s="19" t="n"/>
      <c r="G46" s="13" t="n"/>
      <c r="H46" s="15" t="n"/>
      <c r="I46" s="13" t="n"/>
      <c r="J46" s="9">
        <f>IF(OR(A46="",F46="",H46="",I46=""),"",IF(OR(I46="Geplant",I46="Bestätigt"),F46*H46,0))</f>
        <v/>
      </c>
    </row>
    <row r="47" ht="21" customHeight="1">
      <c r="A47" s="13" t="n"/>
      <c r="B47" s="14" t="n"/>
      <c r="C47" s="13" t="n"/>
      <c r="D47" s="13" t="n"/>
      <c r="E47" s="13" t="n"/>
      <c r="F47" s="19" t="n"/>
      <c r="G47" s="13" t="n"/>
      <c r="H47" s="15" t="n"/>
      <c r="I47" s="13" t="n"/>
      <c r="J47" s="7">
        <f>IF(OR(A47="",F47="",H47="",I47=""),"",IF(OR(I47="Geplant",I47="Bestätigt"),F47*H47,0))</f>
        <v/>
      </c>
    </row>
    <row r="48" ht="21" customHeight="1">
      <c r="A48" s="13" t="n"/>
      <c r="B48" s="14" t="n"/>
      <c r="C48" s="13" t="n"/>
      <c r="D48" s="13" t="n"/>
      <c r="E48" s="13" t="n"/>
      <c r="F48" s="19" t="n"/>
      <c r="G48" s="13" t="n"/>
      <c r="H48" s="15" t="n"/>
      <c r="I48" s="13" t="n"/>
      <c r="J48" s="9">
        <f>IF(OR(A48="",F48="",H48="",I48=""),"",IF(OR(I48="Geplant",I48="Bestätigt"),F48*H48,0))</f>
        <v/>
      </c>
    </row>
    <row r="49" ht="21" customHeight="1">
      <c r="A49" s="13" t="n"/>
      <c r="B49" s="14" t="n"/>
      <c r="C49" s="13" t="n"/>
      <c r="D49" s="13" t="n"/>
      <c r="E49" s="13" t="n"/>
      <c r="F49" s="19" t="n"/>
      <c r="G49" s="13" t="n"/>
      <c r="H49" s="15" t="n"/>
      <c r="I49" s="13" t="n"/>
      <c r="J49" s="7">
        <f>IF(OR(A49="",F49="",H49="",I49=""),"",IF(OR(I49="Geplant",I49="Bestätigt"),F49*H49,0))</f>
        <v/>
      </c>
    </row>
    <row r="50" ht="21" customHeight="1">
      <c r="A50" s="13" t="n"/>
      <c r="B50" s="14" t="n"/>
      <c r="C50" s="13" t="n"/>
      <c r="D50" s="13" t="n"/>
      <c r="E50" s="13" t="n"/>
      <c r="F50" s="19" t="n"/>
      <c r="G50" s="13" t="n"/>
      <c r="H50" s="15" t="n"/>
      <c r="I50" s="13" t="n"/>
      <c r="J50" s="9">
        <f>IF(OR(A50="",F50="",H50="",I50=""),"",IF(OR(I50="Geplant",I50="Bestätigt"),F50*H50,0))</f>
        <v/>
      </c>
    </row>
    <row r="51" ht="21" customHeight="1">
      <c r="A51" s="13" t="n"/>
      <c r="B51" s="14" t="n"/>
      <c r="C51" s="13" t="n"/>
      <c r="D51" s="13" t="n"/>
      <c r="E51" s="13" t="n"/>
      <c r="F51" s="19" t="n"/>
      <c r="G51" s="13" t="n"/>
      <c r="H51" s="15" t="n"/>
      <c r="I51" s="13" t="n"/>
      <c r="J51" s="7">
        <f>IF(OR(A51="",F51="",H51="",I51=""),"",IF(OR(I51="Geplant",I51="Bestätigt"),F51*H51,0))</f>
        <v/>
      </c>
    </row>
    <row r="52" ht="21" customHeight="1">
      <c r="A52" s="13" t="n"/>
      <c r="B52" s="14" t="n"/>
      <c r="C52" s="13" t="n"/>
      <c r="D52" s="13" t="n"/>
      <c r="E52" s="13" t="n"/>
      <c r="F52" s="19" t="n"/>
      <c r="G52" s="13" t="n"/>
      <c r="H52" s="15" t="n"/>
      <c r="I52" s="13" t="n"/>
      <c r="J52" s="9">
        <f>IF(OR(A52="",F52="",H52="",I52=""),"",IF(OR(I52="Geplant",I52="Bestätigt"),F52*H52,0))</f>
        <v/>
      </c>
    </row>
    <row r="53" ht="21" customHeight="1">
      <c r="A53" s="13" t="n"/>
      <c r="B53" s="14" t="n"/>
      <c r="C53" s="13" t="n"/>
      <c r="D53" s="13" t="n"/>
      <c r="E53" s="13" t="n"/>
      <c r="F53" s="19" t="n"/>
      <c r="G53" s="13" t="n"/>
      <c r="H53" s="15" t="n"/>
      <c r="I53" s="13" t="n"/>
      <c r="J53" s="7">
        <f>IF(OR(A53="",F53="",H53="",I53=""),"",IF(OR(I53="Geplant",I53="Bestätigt"),F53*H53,0))</f>
        <v/>
      </c>
    </row>
    <row r="54" ht="21" customHeight="1">
      <c r="A54" s="13" t="n"/>
      <c r="B54" s="14" t="n"/>
      <c r="C54" s="13" t="n"/>
      <c r="D54" s="13" t="n"/>
      <c r="E54" s="13" t="n"/>
      <c r="F54" s="19" t="n"/>
      <c r="G54" s="13" t="n"/>
      <c r="H54" s="15" t="n"/>
      <c r="I54" s="13" t="n"/>
      <c r="J54" s="9">
        <f>IF(OR(A54="",F54="",H54="",I54=""),"",IF(OR(I54="Geplant",I54="Bestätigt"),F54*H54,0))</f>
        <v/>
      </c>
    </row>
    <row r="55" ht="21" customHeight="1">
      <c r="A55" s="13" t="n"/>
      <c r="B55" s="14" t="n"/>
      <c r="C55" s="13" t="n"/>
      <c r="D55" s="13" t="n"/>
      <c r="E55" s="13" t="n"/>
      <c r="F55" s="19" t="n"/>
      <c r="G55" s="13" t="n"/>
      <c r="H55" s="15" t="n"/>
      <c r="I55" s="13" t="n"/>
      <c r="J55" s="7">
        <f>IF(OR(A55="",F55="",H55="",I55=""),"",IF(OR(I55="Geplant",I55="Bestätigt"),F55*H55,0))</f>
        <v/>
      </c>
    </row>
    <row r="56" ht="21" customHeight="1">
      <c r="A56" s="13" t="n"/>
      <c r="B56" s="14" t="n"/>
      <c r="C56" s="13" t="n"/>
      <c r="D56" s="13" t="n"/>
      <c r="E56" s="13" t="n"/>
      <c r="F56" s="19" t="n"/>
      <c r="G56" s="13" t="n"/>
      <c r="H56" s="15" t="n"/>
      <c r="I56" s="13" t="n"/>
      <c r="J56" s="9">
        <f>IF(OR(A56="",F56="",H56="",I56=""),"",IF(OR(I56="Geplant",I56="Bestätigt"),F56*H56,0))</f>
        <v/>
      </c>
    </row>
    <row r="57" ht="21" customHeight="1">
      <c r="A57" s="13" t="n"/>
      <c r="B57" s="14" t="n"/>
      <c r="C57" s="13" t="n"/>
      <c r="D57" s="13" t="n"/>
      <c r="E57" s="13" t="n"/>
      <c r="F57" s="19" t="n"/>
      <c r="G57" s="13" t="n"/>
      <c r="H57" s="15" t="n"/>
      <c r="I57" s="13" t="n"/>
      <c r="J57" s="7">
        <f>IF(OR(A57="",F57="",H57="",I57=""),"",IF(OR(I57="Geplant",I57="Bestätigt"),F57*H57,0))</f>
        <v/>
      </c>
    </row>
    <row r="58" ht="21" customHeight="1">
      <c r="A58" s="13" t="n"/>
      <c r="B58" s="14" t="n"/>
      <c r="C58" s="13" t="n"/>
      <c r="D58" s="13" t="n"/>
      <c r="E58" s="13" t="n"/>
      <c r="F58" s="19" t="n"/>
      <c r="G58" s="13" t="n"/>
      <c r="H58" s="15" t="n"/>
      <c r="I58" s="13" t="n"/>
      <c r="J58" s="9">
        <f>IF(OR(A58="",F58="",H58="",I58=""),"",IF(OR(I58="Geplant",I58="Bestätigt"),F58*H58,0))</f>
        <v/>
      </c>
    </row>
    <row r="59" ht="21" customHeight="1">
      <c r="A59" s="13" t="n"/>
      <c r="B59" s="14" t="n"/>
      <c r="C59" s="13" t="n"/>
      <c r="D59" s="13" t="n"/>
      <c r="E59" s="13" t="n"/>
      <c r="F59" s="19" t="n"/>
      <c r="G59" s="13" t="n"/>
      <c r="H59" s="15" t="n"/>
      <c r="I59" s="13" t="n"/>
      <c r="J59" s="7">
        <f>IF(OR(A59="",F59="",H59="",I59=""),"",IF(OR(I59="Geplant",I59="Bestätigt"),F59*H59,0))</f>
        <v/>
      </c>
    </row>
    <row r="60" ht="21" customHeight="1">
      <c r="A60" s="13" t="n"/>
      <c r="B60" s="14" t="n"/>
      <c r="C60" s="13" t="n"/>
      <c r="D60" s="13" t="n"/>
      <c r="E60" s="13" t="n"/>
      <c r="F60" s="19" t="n"/>
      <c r="G60" s="13" t="n"/>
      <c r="H60" s="15" t="n"/>
      <c r="I60" s="13" t="n"/>
      <c r="J60" s="9">
        <f>IF(OR(A60="",F60="",H60="",I60=""),"",IF(OR(I60="Geplant",I60="Bestätigt"),F60*H60,0))</f>
        <v/>
      </c>
    </row>
    <row r="61" ht="21" customHeight="1">
      <c r="A61" s="13" t="n"/>
      <c r="B61" s="14" t="n"/>
      <c r="C61" s="13" t="n"/>
      <c r="D61" s="13" t="n"/>
      <c r="E61" s="13" t="n"/>
      <c r="F61" s="19" t="n"/>
      <c r="G61" s="13" t="n"/>
      <c r="H61" s="15" t="n"/>
      <c r="I61" s="13" t="n"/>
      <c r="J61" s="7">
        <f>IF(OR(A61="",F61="",H61="",I61=""),"",IF(OR(I61="Geplant",I61="Bestätigt"),F61*H61,0))</f>
        <v/>
      </c>
    </row>
    <row r="62" ht="21" customHeight="1">
      <c r="A62" s="13" t="n"/>
      <c r="B62" s="14" t="n"/>
      <c r="C62" s="13" t="n"/>
      <c r="D62" s="13" t="n"/>
      <c r="E62" s="13" t="n"/>
      <c r="F62" s="19" t="n"/>
      <c r="G62" s="13" t="n"/>
      <c r="H62" s="15" t="n"/>
      <c r="I62" s="13" t="n"/>
      <c r="J62" s="9">
        <f>IF(OR(A62="",F62="",H62="",I62=""),"",IF(OR(I62="Geplant",I62="Bestätigt"),F62*H62,0))</f>
        <v/>
      </c>
    </row>
    <row r="63" ht="21" customHeight="1">
      <c r="A63" s="13" t="n"/>
      <c r="B63" s="14" t="n"/>
      <c r="C63" s="13" t="n"/>
      <c r="D63" s="13" t="n"/>
      <c r="E63" s="13" t="n"/>
      <c r="F63" s="19" t="n"/>
      <c r="G63" s="13" t="n"/>
      <c r="H63" s="15" t="n"/>
      <c r="I63" s="13" t="n"/>
      <c r="J63" s="7">
        <f>IF(OR(A63="",F63="",H63="",I63=""),"",IF(OR(I63="Geplant",I63="Bestätigt"),F63*H63,0))</f>
        <v/>
      </c>
    </row>
    <row r="64" ht="21" customHeight="1">
      <c r="A64" s="13" t="n"/>
      <c r="B64" s="14" t="n"/>
      <c r="C64" s="13" t="n"/>
      <c r="D64" s="13" t="n"/>
      <c r="E64" s="13" t="n"/>
      <c r="F64" s="19" t="n"/>
      <c r="G64" s="13" t="n"/>
      <c r="H64" s="15" t="n"/>
      <c r="I64" s="13" t="n"/>
      <c r="J64" s="9">
        <f>IF(OR(A64="",F64="",H64="",I64=""),"",IF(OR(I64="Geplant",I64="Bestätigt"),F64*H64,0))</f>
        <v/>
      </c>
    </row>
    <row r="65" ht="21" customHeight="1">
      <c r="A65" s="13" t="n"/>
      <c r="B65" s="14" t="n"/>
      <c r="C65" s="13" t="n"/>
      <c r="D65" s="13" t="n"/>
      <c r="E65" s="13" t="n"/>
      <c r="F65" s="19" t="n"/>
      <c r="G65" s="13" t="n"/>
      <c r="H65" s="15" t="n"/>
      <c r="I65" s="13" t="n"/>
      <c r="J65" s="7">
        <f>IF(OR(A65="",F65="",H65="",I65=""),"",IF(OR(I65="Geplant",I65="Bestätigt"),F65*H65,0))</f>
        <v/>
      </c>
    </row>
    <row r="66" ht="21" customHeight="1">
      <c r="A66" s="13" t="n"/>
      <c r="B66" s="14" t="n"/>
      <c r="C66" s="13" t="n"/>
      <c r="D66" s="13" t="n"/>
      <c r="E66" s="13" t="n"/>
      <c r="F66" s="19" t="n"/>
      <c r="G66" s="13" t="n"/>
      <c r="H66" s="15" t="n"/>
      <c r="I66" s="13" t="n"/>
      <c r="J66" s="9">
        <f>IF(OR(A66="",F66="",H66="",I66=""),"",IF(OR(I66="Geplant",I66="Bestätigt"),F66*H66,0))</f>
        <v/>
      </c>
    </row>
    <row r="67" ht="21" customHeight="1">
      <c r="A67" s="13" t="n"/>
      <c r="B67" s="14" t="n"/>
      <c r="C67" s="13" t="n"/>
      <c r="D67" s="13" t="n"/>
      <c r="E67" s="13" t="n"/>
      <c r="F67" s="19" t="n"/>
      <c r="G67" s="13" t="n"/>
      <c r="H67" s="15" t="n"/>
      <c r="I67" s="13" t="n"/>
      <c r="J67" s="7">
        <f>IF(OR(A67="",F67="",H67="",I67=""),"",IF(OR(I67="Geplant",I67="Bestätigt"),F67*H67,0))</f>
        <v/>
      </c>
    </row>
    <row r="68" ht="21" customHeight="1">
      <c r="A68" s="13" t="n"/>
      <c r="B68" s="14" t="n"/>
      <c r="C68" s="13" t="n"/>
      <c r="D68" s="13" t="n"/>
      <c r="E68" s="13" t="n"/>
      <c r="F68" s="19" t="n"/>
      <c r="G68" s="13" t="n"/>
      <c r="H68" s="15" t="n"/>
      <c r="I68" s="13" t="n"/>
      <c r="J68" s="9">
        <f>IF(OR(A68="",F68="",H68="",I68=""),"",IF(OR(I68="Geplant",I68="Bestätigt"),F68*H68,0))</f>
        <v/>
      </c>
    </row>
    <row r="69" ht="21" customHeight="1">
      <c r="A69" s="13" t="n"/>
      <c r="B69" s="14" t="n"/>
      <c r="C69" s="13" t="n"/>
      <c r="D69" s="13" t="n"/>
      <c r="E69" s="13" t="n"/>
      <c r="F69" s="19" t="n"/>
      <c r="G69" s="13" t="n"/>
      <c r="H69" s="15" t="n"/>
      <c r="I69" s="13" t="n"/>
      <c r="J69" s="7">
        <f>IF(OR(A69="",F69="",H69="",I69=""),"",IF(OR(I69="Geplant",I69="Bestätigt"),F69*H69,0))</f>
        <v/>
      </c>
    </row>
    <row r="70" ht="21" customHeight="1">
      <c r="A70" s="13" t="n"/>
      <c r="B70" s="14" t="n"/>
      <c r="C70" s="13" t="n"/>
      <c r="D70" s="13" t="n"/>
      <c r="E70" s="13" t="n"/>
      <c r="F70" s="19" t="n"/>
      <c r="G70" s="13" t="n"/>
      <c r="H70" s="15" t="n"/>
      <c r="I70" s="13" t="n"/>
      <c r="J70" s="9">
        <f>IF(OR(A70="",F70="",H70="",I70=""),"",IF(OR(I70="Geplant",I70="Bestätigt"),F70*H70,0))</f>
        <v/>
      </c>
    </row>
    <row r="71" ht="21" customHeight="1">
      <c r="A71" s="13" t="n"/>
      <c r="B71" s="14" t="n"/>
      <c r="C71" s="13" t="n"/>
      <c r="D71" s="13" t="n"/>
      <c r="E71" s="13" t="n"/>
      <c r="F71" s="19" t="n"/>
      <c r="G71" s="13" t="n"/>
      <c r="H71" s="15" t="n"/>
      <c r="I71" s="13" t="n"/>
      <c r="J71" s="7">
        <f>IF(OR(A71="",F71="",H71="",I71=""),"",IF(OR(I71="Geplant",I71="Bestätigt"),F71*H71,0))</f>
        <v/>
      </c>
    </row>
    <row r="72" ht="21" customHeight="1">
      <c r="A72" s="13" t="n"/>
      <c r="B72" s="14" t="n"/>
      <c r="C72" s="13" t="n"/>
      <c r="D72" s="13" t="n"/>
      <c r="E72" s="13" t="n"/>
      <c r="F72" s="19" t="n"/>
      <c r="G72" s="13" t="n"/>
      <c r="H72" s="15" t="n"/>
      <c r="I72" s="13" t="n"/>
      <c r="J72" s="9">
        <f>IF(OR(A72="",F72="",H72="",I72=""),"",IF(OR(I72="Geplant",I72="Bestätigt"),F72*H72,0))</f>
        <v/>
      </c>
    </row>
    <row r="73" ht="21" customHeight="1">
      <c r="A73" s="13" t="n"/>
      <c r="B73" s="14" t="n"/>
      <c r="C73" s="13" t="n"/>
      <c r="D73" s="13" t="n"/>
      <c r="E73" s="13" t="n"/>
      <c r="F73" s="19" t="n"/>
      <c r="G73" s="13" t="n"/>
      <c r="H73" s="15" t="n"/>
      <c r="I73" s="13" t="n"/>
      <c r="J73" s="7">
        <f>IF(OR(A73="",F73="",H73="",I73=""),"",IF(OR(I73="Geplant",I73="Bestätigt"),F73*H73,0))</f>
        <v/>
      </c>
    </row>
    <row r="74" ht="21" customHeight="1">
      <c r="A74" s="13" t="n"/>
      <c r="B74" s="14" t="n"/>
      <c r="C74" s="13" t="n"/>
      <c r="D74" s="13" t="n"/>
      <c r="E74" s="13" t="n"/>
      <c r="F74" s="19" t="n"/>
      <c r="G74" s="13" t="n"/>
      <c r="H74" s="15" t="n"/>
      <c r="I74" s="13" t="n"/>
      <c r="J74" s="9">
        <f>IF(OR(A74="",F74="",H74="",I74=""),"",IF(OR(I74="Geplant",I74="Bestätigt"),F74*H74,0))</f>
        <v/>
      </c>
    </row>
    <row r="75" ht="21" customHeight="1">
      <c r="A75" s="13" t="n"/>
      <c r="B75" s="14" t="n"/>
      <c r="C75" s="13" t="n"/>
      <c r="D75" s="13" t="n"/>
      <c r="E75" s="13" t="n"/>
      <c r="F75" s="19" t="n"/>
      <c r="G75" s="13" t="n"/>
      <c r="H75" s="15" t="n"/>
      <c r="I75" s="13" t="n"/>
      <c r="J75" s="7">
        <f>IF(OR(A75="",F75="",H75="",I75=""),"",IF(OR(I75="Geplant",I75="Bestätigt"),F75*H75,0))</f>
        <v/>
      </c>
    </row>
    <row r="76" ht="21" customHeight="1">
      <c r="A76" s="13" t="n"/>
      <c r="B76" s="14" t="n"/>
      <c r="C76" s="13" t="n"/>
      <c r="D76" s="13" t="n"/>
      <c r="E76" s="13" t="n"/>
      <c r="F76" s="19" t="n"/>
      <c r="G76" s="13" t="n"/>
      <c r="H76" s="15" t="n"/>
      <c r="I76" s="13" t="n"/>
      <c r="J76" s="9">
        <f>IF(OR(A76="",F76="",H76="",I76=""),"",IF(OR(I76="Geplant",I76="Bestätigt"),F76*H76,0))</f>
        <v/>
      </c>
    </row>
    <row r="77" ht="21" customHeight="1">
      <c r="A77" s="13" t="n"/>
      <c r="B77" s="14" t="n"/>
      <c r="C77" s="13" t="n"/>
      <c r="D77" s="13" t="n"/>
      <c r="E77" s="13" t="n"/>
      <c r="F77" s="19" t="n"/>
      <c r="G77" s="13" t="n"/>
      <c r="H77" s="15" t="n"/>
      <c r="I77" s="13" t="n"/>
      <c r="J77" s="7">
        <f>IF(OR(A77="",F77="",H77="",I77=""),"",IF(OR(I77="Geplant",I77="Bestätigt"),F77*H77,0))</f>
        <v/>
      </c>
    </row>
    <row r="78" ht="21" customHeight="1">
      <c r="A78" s="13" t="n"/>
      <c r="B78" s="14" t="n"/>
      <c r="C78" s="13" t="n"/>
      <c r="D78" s="13" t="n"/>
      <c r="E78" s="13" t="n"/>
      <c r="F78" s="19" t="n"/>
      <c r="G78" s="13" t="n"/>
      <c r="H78" s="15" t="n"/>
      <c r="I78" s="13" t="n"/>
      <c r="J78" s="9">
        <f>IF(OR(A78="",F78="",H78="",I78=""),"",IF(OR(I78="Geplant",I78="Bestätigt"),F78*H78,0))</f>
        <v/>
      </c>
    </row>
    <row r="79" ht="21" customHeight="1">
      <c r="A79" s="13" t="n"/>
      <c r="B79" s="14" t="n"/>
      <c r="C79" s="13" t="n"/>
      <c r="D79" s="13" t="n"/>
      <c r="E79" s="13" t="n"/>
      <c r="F79" s="19" t="n"/>
      <c r="G79" s="13" t="n"/>
      <c r="H79" s="15" t="n"/>
      <c r="I79" s="13" t="n"/>
      <c r="J79" s="7">
        <f>IF(OR(A79="",F79="",H79="",I79=""),"",IF(OR(I79="Geplant",I79="Bestätigt"),F79*H79,0))</f>
        <v/>
      </c>
    </row>
    <row r="80" ht="21" customHeight="1">
      <c r="A80" s="13" t="n"/>
      <c r="B80" s="14" t="n"/>
      <c r="C80" s="13" t="n"/>
      <c r="D80" s="13" t="n"/>
      <c r="E80" s="13" t="n"/>
      <c r="F80" s="19" t="n"/>
      <c r="G80" s="13" t="n"/>
      <c r="H80" s="15" t="n"/>
      <c r="I80" s="13" t="n"/>
      <c r="J80" s="9">
        <f>IF(OR(A80="",F80="",H80="",I80=""),"",IF(OR(I80="Geplant",I80="Bestätigt"),F80*H80,0))</f>
        <v/>
      </c>
    </row>
    <row r="81" ht="21" customHeight="1">
      <c r="A81" s="13" t="n"/>
      <c r="B81" s="14" t="n"/>
      <c r="C81" s="13" t="n"/>
      <c r="D81" s="13" t="n"/>
      <c r="E81" s="13" t="n"/>
      <c r="F81" s="19" t="n"/>
      <c r="G81" s="13" t="n"/>
      <c r="H81" s="15" t="n"/>
      <c r="I81" s="13" t="n"/>
      <c r="J81" s="7">
        <f>IF(OR(A81="",F81="",H81="",I81=""),"",IF(OR(I81="Geplant",I81="Bestätigt"),F81*H81,0))</f>
        <v/>
      </c>
    </row>
    <row r="82" ht="21" customHeight="1">
      <c r="A82" s="13" t="n"/>
      <c r="B82" s="14" t="n"/>
      <c r="C82" s="13" t="n"/>
      <c r="D82" s="13" t="n"/>
      <c r="E82" s="13" t="n"/>
      <c r="F82" s="19" t="n"/>
      <c r="G82" s="13" t="n"/>
      <c r="H82" s="15" t="n"/>
      <c r="I82" s="13" t="n"/>
      <c r="J82" s="9">
        <f>IF(OR(A82="",F82="",H82="",I82=""),"",IF(OR(I82="Geplant",I82="Bestätigt"),F82*H82,0))</f>
        <v/>
      </c>
    </row>
    <row r="83" ht="21" customHeight="1">
      <c r="A83" s="13" t="n"/>
      <c r="B83" s="14" t="n"/>
      <c r="C83" s="13" t="n"/>
      <c r="D83" s="13" t="n"/>
      <c r="E83" s="13" t="n"/>
      <c r="F83" s="19" t="n"/>
      <c r="G83" s="13" t="n"/>
      <c r="H83" s="15" t="n"/>
      <c r="I83" s="13" t="n"/>
      <c r="J83" s="7">
        <f>IF(OR(A83="",F83="",H83="",I83=""),"",IF(OR(I83="Geplant",I83="Bestätigt"),F83*H83,0))</f>
        <v/>
      </c>
    </row>
    <row r="84" ht="21" customHeight="1">
      <c r="A84" s="13" t="n"/>
      <c r="B84" s="14" t="n"/>
      <c r="C84" s="13" t="n"/>
      <c r="D84" s="13" t="n"/>
      <c r="E84" s="13" t="n"/>
      <c r="F84" s="19" t="n"/>
      <c r="G84" s="13" t="n"/>
      <c r="H84" s="15" t="n"/>
      <c r="I84" s="13" t="n"/>
      <c r="J84" s="9">
        <f>IF(OR(A84="",F84="",H84="",I84=""),"",IF(OR(I84="Geplant",I84="Bestätigt"),F84*H84,0))</f>
        <v/>
      </c>
    </row>
    <row r="85" ht="21" customHeight="1">
      <c r="A85" s="13" t="n"/>
      <c r="B85" s="14" t="n"/>
      <c r="C85" s="13" t="n"/>
      <c r="D85" s="13" t="n"/>
      <c r="E85" s="13" t="n"/>
      <c r="F85" s="19" t="n"/>
      <c r="G85" s="13" t="n"/>
      <c r="H85" s="15" t="n"/>
      <c r="I85" s="13" t="n"/>
      <c r="J85" s="7">
        <f>IF(OR(A85="",F85="",H85="",I85=""),"",IF(OR(I85="Geplant",I85="Bestätigt"),F85*H85,0))</f>
        <v/>
      </c>
    </row>
    <row r="86" ht="21" customHeight="1">
      <c r="A86" s="13" t="n"/>
      <c r="B86" s="14" t="n"/>
      <c r="C86" s="13" t="n"/>
      <c r="D86" s="13" t="n"/>
      <c r="E86" s="13" t="n"/>
      <c r="F86" s="19" t="n"/>
      <c r="G86" s="13" t="n"/>
      <c r="H86" s="15" t="n"/>
      <c r="I86" s="13" t="n"/>
      <c r="J86" s="9">
        <f>IF(OR(A86="",F86="",H86="",I86=""),"",IF(OR(I86="Geplant",I86="Bestätigt"),F86*H86,0))</f>
        <v/>
      </c>
    </row>
    <row r="87" ht="21" customHeight="1">
      <c r="A87" s="13" t="n"/>
      <c r="B87" s="14" t="n"/>
      <c r="C87" s="13" t="n"/>
      <c r="D87" s="13" t="n"/>
      <c r="E87" s="13" t="n"/>
      <c r="F87" s="19" t="n"/>
      <c r="G87" s="13" t="n"/>
      <c r="H87" s="15" t="n"/>
      <c r="I87" s="13" t="n"/>
      <c r="J87" s="7">
        <f>IF(OR(A87="",F87="",H87="",I87=""),"",IF(OR(I87="Geplant",I87="Bestätigt"),F87*H87,0))</f>
        <v/>
      </c>
    </row>
    <row r="88" ht="21" customHeight="1">
      <c r="A88" s="13" t="n"/>
      <c r="B88" s="14" t="n"/>
      <c r="C88" s="13" t="n"/>
      <c r="D88" s="13" t="n"/>
      <c r="E88" s="13" t="n"/>
      <c r="F88" s="19" t="n"/>
      <c r="G88" s="13" t="n"/>
      <c r="H88" s="15" t="n"/>
      <c r="I88" s="13" t="n"/>
      <c r="J88" s="9">
        <f>IF(OR(A88="",F88="",H88="",I88=""),"",IF(OR(I88="Geplant",I88="Bestätigt"),F88*H88,0))</f>
        <v/>
      </c>
    </row>
    <row r="89" ht="21" customHeight="1">
      <c r="A89" s="13" t="n"/>
      <c r="B89" s="14" t="n"/>
      <c r="C89" s="13" t="n"/>
      <c r="D89" s="13" t="n"/>
      <c r="E89" s="13" t="n"/>
      <c r="F89" s="19" t="n"/>
      <c r="G89" s="13" t="n"/>
      <c r="H89" s="15" t="n"/>
      <c r="I89" s="13" t="n"/>
      <c r="J89" s="7">
        <f>IF(OR(A89="",F89="",H89="",I89=""),"",IF(OR(I89="Geplant",I89="Bestätigt"),F89*H89,0))</f>
        <v/>
      </c>
    </row>
    <row r="90" ht="21" customHeight="1">
      <c r="A90" s="13" t="n"/>
      <c r="B90" s="14" t="n"/>
      <c r="C90" s="13" t="n"/>
      <c r="D90" s="13" t="n"/>
      <c r="E90" s="13" t="n"/>
      <c r="F90" s="19" t="n"/>
      <c r="G90" s="13" t="n"/>
      <c r="H90" s="15" t="n"/>
      <c r="I90" s="13" t="n"/>
      <c r="J90" s="9">
        <f>IF(OR(A90="",F90="",H90="",I90=""),"",IF(OR(I90="Geplant",I90="Bestätigt"),F90*H90,0))</f>
        <v/>
      </c>
    </row>
    <row r="91" ht="21" customHeight="1">
      <c r="A91" s="13" t="n"/>
      <c r="B91" s="14" t="n"/>
      <c r="C91" s="13" t="n"/>
      <c r="D91" s="13" t="n"/>
      <c r="E91" s="13" t="n"/>
      <c r="F91" s="19" t="n"/>
      <c r="G91" s="13" t="n"/>
      <c r="H91" s="15" t="n"/>
      <c r="I91" s="13" t="n"/>
      <c r="J91" s="7">
        <f>IF(OR(A91="",F91="",H91="",I91=""),"",IF(OR(I91="Geplant",I91="Bestätigt"),F91*H91,0))</f>
        <v/>
      </c>
    </row>
    <row r="92" ht="21" customHeight="1">
      <c r="A92" s="13" t="n"/>
      <c r="B92" s="14" t="n"/>
      <c r="C92" s="13" t="n"/>
      <c r="D92" s="13" t="n"/>
      <c r="E92" s="13" t="n"/>
      <c r="F92" s="19" t="n"/>
      <c r="G92" s="13" t="n"/>
      <c r="H92" s="15" t="n"/>
      <c r="I92" s="13" t="n"/>
      <c r="J92" s="9">
        <f>IF(OR(A92="",F92="",H92="",I92=""),"",IF(OR(I92="Geplant",I92="Bestätigt"),F92*H92,0))</f>
        <v/>
      </c>
    </row>
    <row r="93" ht="21" customHeight="1">
      <c r="A93" s="13" t="n"/>
      <c r="B93" s="14" t="n"/>
      <c r="C93" s="13" t="n"/>
      <c r="D93" s="13" t="n"/>
      <c r="E93" s="13" t="n"/>
      <c r="F93" s="19" t="n"/>
      <c r="G93" s="13" t="n"/>
      <c r="H93" s="15" t="n"/>
      <c r="I93" s="13" t="n"/>
      <c r="J93" s="7">
        <f>IF(OR(A93="",F93="",H93="",I93=""),"",IF(OR(I93="Geplant",I93="Bestätigt"),F93*H93,0))</f>
        <v/>
      </c>
    </row>
    <row r="94" ht="21" customHeight="1">
      <c r="A94" s="13" t="n"/>
      <c r="B94" s="14" t="n"/>
      <c r="C94" s="13" t="n"/>
      <c r="D94" s="13" t="n"/>
      <c r="E94" s="13" t="n"/>
      <c r="F94" s="19" t="n"/>
      <c r="G94" s="13" t="n"/>
      <c r="H94" s="15" t="n"/>
      <c r="I94" s="13" t="n"/>
      <c r="J94" s="9">
        <f>IF(OR(A94="",F94="",H94="",I94=""),"",IF(OR(I94="Geplant",I94="Bestätigt"),F94*H94,0))</f>
        <v/>
      </c>
    </row>
    <row r="95" ht="21" customHeight="1">
      <c r="A95" s="13" t="n"/>
      <c r="B95" s="14" t="n"/>
      <c r="C95" s="13" t="n"/>
      <c r="D95" s="13" t="n"/>
      <c r="E95" s="13" t="n"/>
      <c r="F95" s="19" t="n"/>
      <c r="G95" s="13" t="n"/>
      <c r="H95" s="15" t="n"/>
      <c r="I95" s="13" t="n"/>
      <c r="J95" s="7">
        <f>IF(OR(A95="",F95="",H95="",I95=""),"",IF(OR(I95="Geplant",I95="Bestätigt"),F95*H95,0))</f>
        <v/>
      </c>
    </row>
    <row r="96" ht="21" customHeight="1">
      <c r="A96" s="13" t="n"/>
      <c r="B96" s="14" t="n"/>
      <c r="C96" s="13" t="n"/>
      <c r="D96" s="13" t="n"/>
      <c r="E96" s="13" t="n"/>
      <c r="F96" s="19" t="n"/>
      <c r="G96" s="13" t="n"/>
      <c r="H96" s="15" t="n"/>
      <c r="I96" s="13" t="n"/>
      <c r="J96" s="9">
        <f>IF(OR(A96="",F96="",H96="",I96=""),"",IF(OR(I96="Geplant",I96="Bestätigt"),F96*H96,0))</f>
        <v/>
      </c>
    </row>
    <row r="97" ht="21" customHeight="1">
      <c r="A97" s="13" t="n"/>
      <c r="B97" s="14" t="n"/>
      <c r="C97" s="13" t="n"/>
      <c r="D97" s="13" t="n"/>
      <c r="E97" s="13" t="n"/>
      <c r="F97" s="19" t="n"/>
      <c r="G97" s="13" t="n"/>
      <c r="H97" s="15" t="n"/>
      <c r="I97" s="13" t="n"/>
      <c r="J97" s="7">
        <f>IF(OR(A97="",F97="",H97="",I97=""),"",IF(OR(I97="Geplant",I97="Bestätigt"),F97*H97,0))</f>
        <v/>
      </c>
    </row>
    <row r="98" ht="21" customHeight="1">
      <c r="A98" s="13" t="n"/>
      <c r="B98" s="14" t="n"/>
      <c r="C98" s="13" t="n"/>
      <c r="D98" s="13" t="n"/>
      <c r="E98" s="13" t="n"/>
      <c r="F98" s="19" t="n"/>
      <c r="G98" s="13" t="n"/>
      <c r="H98" s="15" t="n"/>
      <c r="I98" s="13" t="n"/>
      <c r="J98" s="9">
        <f>IF(OR(A98="",F98="",H98="",I98=""),"",IF(OR(I98="Geplant",I98="Bestätigt"),F98*H98,0))</f>
        <v/>
      </c>
    </row>
    <row r="99" ht="21" customHeight="1">
      <c r="A99" s="13" t="n"/>
      <c r="B99" s="14" t="n"/>
      <c r="C99" s="13" t="n"/>
      <c r="D99" s="13" t="n"/>
      <c r="E99" s="13" t="n"/>
      <c r="F99" s="19" t="n"/>
      <c r="G99" s="13" t="n"/>
      <c r="H99" s="15" t="n"/>
      <c r="I99" s="13" t="n"/>
      <c r="J99" s="7">
        <f>IF(OR(A99="",F99="",H99="",I99=""),"",IF(OR(I99="Geplant",I99="Bestätigt"),F99*H99,0))</f>
        <v/>
      </c>
    </row>
    <row r="100" ht="21" customHeight="1">
      <c r="A100" s="13" t="n"/>
      <c r="B100" s="14" t="n"/>
      <c r="C100" s="13" t="n"/>
      <c r="D100" s="13" t="n"/>
      <c r="E100" s="13" t="n"/>
      <c r="F100" s="19" t="n"/>
      <c r="G100" s="13" t="n"/>
      <c r="H100" s="15" t="n"/>
      <c r="I100" s="13" t="n"/>
      <c r="J100" s="9">
        <f>IF(OR(A100="",F100="",H100="",I100=""),"",IF(OR(I100="Geplant",I100="Bestätigt"),F100*H100,0))</f>
        <v/>
      </c>
    </row>
    <row r="101" ht="21" customHeight="1">
      <c r="A101" s="13" t="n"/>
      <c r="B101" s="14" t="n"/>
      <c r="C101" s="13" t="n"/>
      <c r="D101" s="13" t="n"/>
      <c r="E101" s="13" t="n"/>
      <c r="F101" s="19" t="n"/>
      <c r="G101" s="13" t="n"/>
      <c r="H101" s="15" t="n"/>
      <c r="I101" s="13" t="n"/>
      <c r="J101" s="7">
        <f>IF(OR(A101="",F101="",H101="",I101=""),"",IF(OR(I101="Geplant",I101="Bestätigt"),F101*H101,0))</f>
        <v/>
      </c>
    </row>
    <row r="102" ht="21" customHeight="1">
      <c r="A102" s="13" t="n"/>
      <c r="B102" s="14" t="n"/>
      <c r="C102" s="13" t="n"/>
      <c r="D102" s="13" t="n"/>
      <c r="E102" s="13" t="n"/>
      <c r="F102" s="19" t="n"/>
      <c r="G102" s="13" t="n"/>
      <c r="H102" s="15" t="n"/>
      <c r="I102" s="13" t="n"/>
      <c r="J102" s="9">
        <f>IF(OR(A102="",F102="",H102="",I102=""),"",IF(OR(I102="Geplant",I102="Bestätigt"),F102*H102,0))</f>
        <v/>
      </c>
    </row>
    <row r="103" ht="21" customHeight="1">
      <c r="A103" s="13" t="n"/>
      <c r="B103" s="14" t="n"/>
      <c r="C103" s="13" t="n"/>
      <c r="D103" s="13" t="n"/>
      <c r="E103" s="13" t="n"/>
      <c r="F103" s="19" t="n"/>
      <c r="G103" s="13" t="n"/>
      <c r="H103" s="15" t="n"/>
      <c r="I103" s="13" t="n"/>
      <c r="J103" s="7">
        <f>IF(OR(A103="",F103="",H103="",I103=""),"",IF(OR(I103="Geplant",I103="Bestätigt"),F103*H103,0))</f>
        <v/>
      </c>
    </row>
  </sheetData>
  <autoFilter ref="A3:J103"/>
  <mergeCells count="1">
    <mergeCell ref="A1:J1"/>
  </mergeCells>
  <conditionalFormatting sqref="A4:A103">
    <cfRule type="expression" priority="1" dxfId="2">
      <formula>AND($A4&lt;&gt;"",COUNTIF($A$4:$A$103,$A4)&gt;1)</formula>
    </cfRule>
  </conditionalFormatting>
  <conditionalFormatting sqref="I4:I103">
    <cfRule type="expression" priority="2" dxfId="0">
      <formula>$I4="Bestätigt"</formula>
    </cfRule>
    <cfRule type="expression" priority="3" dxfId="1">
      <formula>$I4="Geplant"</formula>
    </cfRule>
    <cfRule type="expression" priority="4" dxfId="3">
      <formula>$I4="Abgesagt"</formula>
    </cfRule>
    <cfRule type="expression" priority="5" dxfId="2">
      <formula>AND($A4&lt;&gt;"",$I4="")</formula>
    </cfRule>
  </conditionalFormatting>
  <conditionalFormatting sqref="F4:H103">
    <cfRule type="expression" priority="6" dxfId="2">
      <formula>AND($A4&lt;&gt;"",OR($F4="",$G4="",$H4=""))</formula>
    </cfRule>
  </conditionalFormatting>
  <dataValidations count="4">
    <dataValidation sqref="B4:B103" showDropDown="0" showInputMessage="1" showErrorMessage="1" allowBlank="0" errorTitle="Datum prüfen" error="Das Leistungsdatum liegt außerhalb des zulässigen Planungsfensters." promptTitle="Leistungsdatum" prompt="Datum innerhalb des sichtbaren Planungsfensters eingeben." type="date" operator="between">
      <formula1>$B$2</formula1>
      <formula2>$D$2</formula2>
    </dataValidation>
    <dataValidation sqref="F4:F103" showDropDown="0" showInputMessage="1" showErrorMessage="1" allowBlank="0" errorTitle="Menge prüfen" error="Die Menge muss positiv sein und darf den sichtbaren Grenzwert nicht überschreiten." promptTitle="Menge" prompt="Positive Menge bis zum sichtbaren Grenzwert eingeben." type="decimal" operator="between">
      <formula1>0.01</formula1>
      <formula2>$F$2</formula2>
    </dataValidation>
    <dataValidation sqref="H4:H103" showDropDown="0" showInputMessage="1" showErrorMessage="1" allowBlank="0" errorTitle="Satz prüfen" error="Der Satz muss positiv sein und darf den sichtbaren Grenzwert nicht überschreiten." promptTitle="Satz" prompt="Positiven Satz bis zum sichtbaren Grenzwert eingeben." type="decimal" operator="between">
      <formula1>0.01</formula1>
      <formula2>$H$2</formula2>
    </dataValidation>
    <dataValidation sqref="I4:I103" showDropDown="0" showInputMessage="1" showErrorMessage="1" allowBlank="0" errorTitle="Status prüfen" error="Zulässig sind Geplant, Bestätigt oder Abgesagt." promptTitle="Status" prompt="Stabilen Statuswert auswählen." type="list">
      <formula1>"Geplant,Bestätigt,Abgesagt"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B9C9BF"/>
    <outlinePr summaryBelow="1" summaryRight="1"/>
    <pageSetUpPr fitToPage="1"/>
  </sheetPr>
  <dimension ref="A1:D11"/>
  <sheetViews>
    <sheetView showGridLines="0" showRowColHeaders="1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70" customWidth="1" min="2" max="2"/>
    <col width="4" customWidth="1" min="3" max="3"/>
    <col width="24" customWidth="1" min="4" max="4"/>
  </cols>
  <sheetData>
    <row r="1" ht="27" customHeight="1">
      <c r="A1" s="1" t="inlineStr">
        <is>
          <t>Parameter und stabile Annahmen</t>
        </is>
      </c>
    </row>
    <row r="2">
      <c r="A2" s="2" t="inlineStr">
        <is>
          <t>Planungsparameter</t>
        </is>
      </c>
      <c r="D2" s="2" t="inlineStr">
        <is>
          <t>Stabile Statuswerte</t>
        </is>
      </c>
    </row>
    <row r="3">
      <c r="A3" s="20" t="inlineStr">
        <is>
          <t>Planungsbeginn für 12 Monate</t>
        </is>
      </c>
      <c r="B3" s="21" t="n">
        <v>46266</v>
      </c>
      <c r="D3" s="22" t="inlineStr">
        <is>
          <t>Geplant</t>
        </is>
      </c>
    </row>
    <row r="4">
      <c r="A4" s="20" t="inlineStr">
        <is>
          <t>Frühestes zulässiges Datum</t>
        </is>
      </c>
      <c r="B4" s="11">
        <f>IF(B3="","",EDATE(B3,-12))</f>
        <v/>
      </c>
      <c r="D4" s="23" t="inlineStr">
        <is>
          <t>Bestätigt</t>
        </is>
      </c>
    </row>
    <row r="5">
      <c r="A5" s="20" t="inlineStr">
        <is>
          <t>Spätestes zulässiges Datum</t>
        </is>
      </c>
      <c r="B5" s="11">
        <f>IF(B3="","",EDATE(B3,60))</f>
        <v/>
      </c>
      <c r="D5" s="22" t="inlineStr">
        <is>
          <t>Abgesagt</t>
        </is>
      </c>
    </row>
    <row r="6">
      <c r="A6" s="20" t="inlineStr">
        <is>
          <t>Max. Vertragswert je Monat (€)</t>
        </is>
      </c>
      <c r="B6" s="15" t="n">
        <v>50000</v>
      </c>
    </row>
    <row r="7">
      <c r="A7" s="20" t="inlineStr">
        <is>
          <t>Max. Menge je Zusatzauftrag</t>
        </is>
      </c>
      <c r="B7" s="19" t="n">
        <v>100000</v>
      </c>
    </row>
    <row r="8">
      <c r="A8" s="20" t="inlineStr">
        <is>
          <t>Max. Satz je Einheit (€)</t>
        </is>
      </c>
      <c r="B8" s="15" t="n">
        <v>5000</v>
      </c>
    </row>
    <row r="9"/>
    <row r="10" ht="42" customHeight="1">
      <c r="A10" s="2" t="inlineStr">
        <is>
          <t>Hinweis</t>
        </is>
      </c>
      <c r="B10" s="24" t="inlineStr">
        <is>
          <t>Alle Beispieldaten sind fiktiv. Abgesagte und leere Statuswerte werden in der Übersicht nicht als Umsatz berücksichtigt.</t>
        </is>
      </c>
    </row>
    <row r="11" ht="42" customHeight="1">
      <c r="A11" s="2" t="inlineStr">
        <is>
          <t>Entscheidungszweck</t>
        </is>
      </c>
      <c r="B11" s="24" t="inlineStr">
        <is>
          <t>Monate mit noch geplantem Umsatz erkennen und Vertragsumsätze sowie Zusatzaufträge manuell priorisieren.</t>
        </is>
      </c>
    </row>
  </sheetData>
  <mergeCells count="1">
    <mergeCell ref="A1:D1"/>
  </mergeCells>
  <dataValidations count="2">
    <dataValidation sqref="B3" showDropDown="0" showInputMessage="1" showErrorMessage="1" allowBlank="0" errorTitle="Planungsbeginn prüfen" error="Bitte ein gültiges Datum mit dem ersten Kalendertag eines Monats eingeben." promptTitle="Planungsbeginn" prompt="Den ersten Kalendertag des gewünschten Startmonats eingeben." type="custom">
      <formula1>AND(ISNUMBER(B3),DAY(B3)=1)</formula1>
    </dataValidation>
    <dataValidation sqref="B6:B8" showDropDown="0" showInputMessage="1" showErrorMessage="1" allowBlank="0" errorTitle="Grenzwert prüfen" error="Der Grenzwert muss zwischen 0,01 und 1.000.000,00 liegen." promptTitle="Positiver Grenzwert" prompt="Einen positiven betrieblichen Prüfwert eingeben." type="decimal" operator="between">
      <formula1>0.01</formula1>
      <formula2>1000000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2026-09-09T22:47:59Z</dcterms:created>
  <dcterms:modified xmlns:dcterms="http://purl.org/dc/terms/" xmlns:xsi="http://www.w3.org/2001/XMLSchema-instance" xsi:type="dcterms:W3CDTF">2026-09-09T22:48:00+00:00Z</dcterms:modified>
</cp:coreProperties>
</file>