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Übersicht" sheetId="1" state="visible" r:id="rId1"/>
    <sheet xmlns:r="http://schemas.openxmlformats.org/officeDocument/2006/relationships" name="Berechtigungen" sheetId="2" state="visible" r:id="rId2"/>
    <sheet xmlns:r="http://schemas.openxmlformats.org/officeDocument/2006/relationships" name="Parameter" sheetId="3" state="visible" r:id="rId3"/>
  </sheets>
  <definedNames>
    <definedName name="_xlnm._FilterDatabase" localSheetId="0" hidden="1">'Übersicht'!$A$3:$C$12</definedName>
    <definedName name="_xlnm._FilterDatabase" localSheetId="1" hidden="1">'Berechtigungen'!$A$4:$O$104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2">
    <numFmt numFmtId="164" formatCode="dd.mm.yyyy"/>
    <numFmt numFmtId="165" formatCode="hh:mm"/>
  </numFmts>
  <fonts count="6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b val="1"/>
      <color rgb="00FFFFFF"/>
      <sz val="11"/>
    </font>
    <font>
      <name val="Calibri"/>
      <color rgb="0023332A"/>
      <sz val="10"/>
    </font>
    <font>
      <name val="Calibri"/>
      <b val="1"/>
      <color rgb="0023332A"/>
      <sz val="10"/>
    </font>
    <font>
      <name val="Calibri"/>
      <i val="1"/>
      <color rgb="002F6B4F"/>
      <sz val="10"/>
    </font>
  </fonts>
  <fills count="7">
    <fill>
      <patternFill/>
    </fill>
    <fill>
      <patternFill patternType="gray125"/>
    </fill>
    <fill>
      <patternFill patternType="solid">
        <fgColor rgb="0012372A"/>
      </patternFill>
    </fill>
    <fill>
      <patternFill patternType="solid">
        <fgColor rgb="002F6B4F"/>
      </patternFill>
    </fill>
    <fill>
      <patternFill patternType="solid">
        <fgColor rgb="00F3F7F4"/>
      </patternFill>
    </fill>
    <fill>
      <patternFill patternType="solid">
        <fgColor rgb="00FFFFFF"/>
      </patternFill>
    </fill>
    <fill>
      <patternFill patternType="solid">
        <fgColor rgb="00E5F2EA"/>
      </patternFill>
    </fill>
  </fills>
  <borders count="6">
    <border>
      <left/>
      <right/>
      <top/>
      <bottom/>
      <diagonal/>
    </border>
    <border>
      <left style="thin">
        <color rgb="00B9C9BF"/>
      </left>
      <right style="thin">
        <color rgb="00B9C9BF"/>
      </right>
      <top style="thin">
        <color rgb="00B9C9BF"/>
      </top>
      <bottom style="thin">
        <color rgb="00B9C9BF"/>
      </bottom>
    </border>
    <border>
      <left/>
      <right/>
      <top style="thin">
        <color rgb="00B9C9BF"/>
      </top>
      <bottom/>
      <diagonal/>
    </border>
    <border>
      <left/>
      <right style="thin">
        <color rgb="00B9C9BF"/>
      </right>
      <top style="thin">
        <color rgb="00B9C9BF"/>
      </top>
      <bottom/>
      <diagonal/>
    </border>
    <border>
      <left/>
      <right/>
      <top style="thin">
        <color rgb="00B9C9BF"/>
      </top>
      <bottom style="thin">
        <color rgb="00B9C9BF"/>
      </bottom>
      <diagonal/>
    </border>
    <border>
      <left/>
      <right style="thin">
        <color rgb="00B9C9BF"/>
      </right>
      <top style="thin">
        <color rgb="00B9C9BF"/>
      </top>
      <bottom style="thin">
        <color rgb="00B9C9BF"/>
      </bottom>
      <diagonal/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2" fillId="3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left" vertical="center" wrapText="1"/>
    </xf>
    <xf numFmtId="1" fontId="3" fillId="4" borderId="1" applyAlignment="1" pivotButton="0" quotePrefix="0" xfId="0">
      <alignment horizontal="center" vertical="center"/>
    </xf>
    <xf numFmtId="0" fontId="3" fillId="5" borderId="1" applyAlignment="1" pivotButton="0" quotePrefix="0" xfId="0">
      <alignment horizontal="left" vertical="center" wrapText="1"/>
    </xf>
    <xf numFmtId="1" fontId="3" fillId="5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left" vertical="center" wrapText="1"/>
    </xf>
    <xf numFmtId="1" fontId="4" fillId="4" borderId="1" applyAlignment="1" pivotButton="0" quotePrefix="0" xfId="0">
      <alignment horizontal="center" vertical="center"/>
    </xf>
    <xf numFmtId="0" fontId="5" fillId="0" borderId="0" applyAlignment="1" pivotButton="0" quotePrefix="0" xfId="0">
      <alignment horizontal="left" vertical="center" wrapText="1"/>
    </xf>
    <xf numFmtId="0" fontId="3" fillId="6" borderId="1" applyAlignment="1" pivotButton="0" quotePrefix="0" xfId="0">
      <alignment horizontal="left" vertical="center" wrapText="1"/>
    </xf>
    <xf numFmtId="164" fontId="3" fillId="6" borderId="1" applyAlignment="1" pivotButton="0" quotePrefix="0" xfId="0">
      <alignment horizontal="left" vertical="center" wrapText="1"/>
    </xf>
    <xf numFmtId="165" fontId="3" fillId="6" borderId="1" applyAlignment="1" pivotButton="0" quotePrefix="0" xfId="0">
      <alignment horizontal="left" vertical="center" wrapText="1"/>
    </xf>
    <xf numFmtId="164" fontId="3" fillId="4" borderId="1" applyAlignment="1" pivotButton="0" quotePrefix="0" xfId="0">
      <alignment horizontal="left" vertical="center" wrapText="1"/>
    </xf>
    <xf numFmtId="164" fontId="3" fillId="5" borderId="1" applyAlignment="1" pivotButton="0" quotePrefix="0" xfId="0">
      <alignment horizontal="left" vertical="center" wrapText="1"/>
    </xf>
    <xf numFmtId="1" fontId="4" fillId="6" borderId="1" applyAlignment="1" pivotButton="0" quotePrefix="0" xfId="0">
      <alignment horizontal="center" vertical="center"/>
    </xf>
    <xf numFmtId="0" fontId="0" fillId="0" borderId="4" pivotButton="0" quotePrefix="0" xfId="0"/>
    <xf numFmtId="0" fontId="0" fillId="0" borderId="5" pivotButton="0" quotePrefix="0" xfId="0"/>
    <xf numFmtId="164" fontId="3" fillId="6" borderId="1" applyAlignment="1" pivotButton="0" quotePrefix="0" xfId="0">
      <alignment horizontal="left" vertical="center" wrapText="1"/>
    </xf>
    <xf numFmtId="165" fontId="3" fillId="6" borderId="1" applyAlignment="1" pivotButton="0" quotePrefix="0" xfId="0">
      <alignment horizontal="left" vertical="center" wrapText="1"/>
    </xf>
    <xf numFmtId="164" fontId="3" fillId="4" borderId="1" applyAlignment="1" pivotButton="0" quotePrefix="0" xfId="0">
      <alignment horizontal="left" vertical="center" wrapText="1"/>
    </xf>
    <xf numFmtId="164" fontId="3" fillId="5" borderId="1" applyAlignment="1" pivotButton="0" quotePrefix="0" xfId="0">
      <alignment horizontal="left" vertical="center" wrapText="1"/>
    </xf>
  </cellXfs>
  <cellStyles count="1">
    <cellStyle name="Normal" xfId="0" builtinId="0" hidden="0"/>
  </cellStyles>
  <dxfs count="4">
    <dxf>
      <font>
        <name val="Calibri"/>
        <b val="1"/>
        <color rgb="002F6B4F"/>
        <sz val="10"/>
      </font>
      <fill>
        <patternFill patternType="solid">
          <fgColor rgb="00E5F2EA"/>
        </patternFill>
      </fill>
    </dxf>
    <dxf>
      <font>
        <name val="Calibri"/>
        <b val="1"/>
        <color rgb="00B56A2D"/>
        <sz val="10"/>
      </font>
      <fill>
        <patternFill patternType="solid">
          <fgColor rgb="00F9E8D8"/>
        </patternFill>
      </fill>
    </dxf>
    <dxf>
      <font>
        <name val="Calibri"/>
        <b val="1"/>
        <color rgb="00B56A2D"/>
        <sz val="10"/>
      </font>
      <fill>
        <patternFill patternType="solid">
          <fgColor rgb="00F6DEDA"/>
        </patternFill>
      </fill>
    </dxf>
    <dxf>
      <font>
        <name val="Calibri"/>
        <b val="1"/>
        <color rgb="0023332A"/>
        <sz val="10"/>
      </font>
      <fill>
        <patternFill patternType="solid">
          <fgColor rgb="00E8EEE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omments/comment1.xml><?xml version="1.0" encoding="utf-8"?>
<comments xmlns="http://schemas.openxmlformats.org/spreadsheetml/2006/main">
  <authors>
    <author>Vorlage</author>
  </authors>
  <commentList>
    <comment ref="J4" authorId="0" shapeId="0">
      <text>
        <t>Nur die organisatorische Zugangsart erfassen. Keine PINs, Codes, Schlüsselnummern oder vergleichbaren Geheimdaten eintragen.</t>
      </text>
    </comment>
    <comment ref="L4" authorId="0" shapeId="0">
      <text>
        <t>Der Status ist eine interne betriebliche Kennzeichnung und ersetzt keine externe Freigabe oder Vertragsprüfung.</t>
      </text>
    </comment>
    <comment ref="O4" authorId="0" shapeId="0">
      <text>
        <t>Die Auswertung basiert ausschließlich auf den sichtbaren Eingaben und Parametern. Auffälligkeiten sind manuell zu prüfen.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4" customWidth="1" min="1" max="1"/>
    <col width="14" customWidth="1" min="2" max="2"/>
    <col width="34" customWidth="1" min="3" max="3"/>
  </cols>
  <sheetData>
    <row r="1" ht="28" customHeight="1">
      <c r="A1" s="1" t="inlineStr">
        <is>
          <t>Zugangsberechtigungen Reinigungsobjekte – Übersicht</t>
        </is>
      </c>
      <c r="B1" s="16" t="n"/>
      <c r="C1" s="17" t="n"/>
    </row>
    <row r="2"/>
    <row r="3" ht="27" customHeight="1">
      <c r="A3" s="2" t="inlineStr">
        <is>
          <t>Kennzahl</t>
        </is>
      </c>
      <c r="B3" s="2" t="inlineStr">
        <is>
          <t>Wert</t>
        </is>
      </c>
      <c r="C3" s="2" t="inlineStr">
        <is>
          <t>Betriebliche Einordnung</t>
        </is>
      </c>
    </row>
    <row r="4" ht="27" customHeight="1">
      <c r="A4" s="3" t="inlineStr">
        <is>
          <t>Erfasste Berechtigungen</t>
        </is>
      </c>
      <c r="B4" s="4">
        <f>COUNTIF(Berechtigungen!$A$5:$A$104,"&lt;&gt;")</f>
        <v/>
      </c>
      <c r="C4" s="3">
        <f>IF(B4=0,"Keine Einträge","Einträge vorhanden")</f>
        <v/>
      </c>
    </row>
    <row r="5" ht="27" customHeight="1">
      <c r="A5" s="5" t="inlineStr">
        <is>
          <t>Freigabe aktuell</t>
        </is>
      </c>
      <c r="B5" s="6">
        <f>COUNTIF(Berechtigungen!$O$5:$O$104,"Freigabe aktuell")</f>
        <v/>
      </c>
      <c r="C5" s="5">
        <f>IF(B5=0,"Keine aktuell nutzbare Freigabe","Aktuell einplanbar")</f>
        <v/>
      </c>
    </row>
    <row r="6" ht="27" customHeight="1">
      <c r="A6" s="3" t="inlineStr">
        <is>
          <t>Freigabe zu entscheiden</t>
        </is>
      </c>
      <c r="B6" s="4">
        <f>COUNTIF(Berechtigungen!$O$5:$O$104,"Freigabe entscheiden")</f>
        <v/>
      </c>
      <c r="C6" s="3">
        <f>IF(B6=0,"Keine offene Entscheidung","Freigabe manuell entscheiden")</f>
        <v/>
      </c>
    </row>
    <row r="7" ht="27" customHeight="1">
      <c r="A7" s="5" t="inlineStr">
        <is>
          <t>Prüfung fällig</t>
        </is>
      </c>
      <c r="B7" s="6">
        <f>COUNTIF(Berechtigungen!$O$5:$O$104,"Prüfung fällig")</f>
        <v/>
      </c>
      <c r="C7" s="5">
        <f>IF(B7=0,"Keine fällige Prüfung","Prüfung einplanen")</f>
        <v/>
      </c>
    </row>
    <row r="8" ht="27" customHeight="1">
      <c r="A8" s="3" t="inlineStr">
        <is>
          <t>Ablauf innerhalb Warnfrist</t>
        </is>
      </c>
      <c r="B8" s="4">
        <f>COUNTIF(Berechtigungen!$O$5:$O$104,"Läuft bald ab")</f>
        <v/>
      </c>
      <c r="C8" s="3">
        <f>IF(B8=0,"Kein naher Ablauf","Verlängerung oder Ersatz prüfen")</f>
        <v/>
      </c>
    </row>
    <row r="9" ht="27" customHeight="1">
      <c r="A9" s="5" t="inlineStr">
        <is>
          <t>Angaben oder Intervalle prüfen</t>
        </is>
      </c>
      <c r="B9" s="6">
        <f>COUNTIF(Berechtigungen!$O$5:$O$104,"Angaben ergänzen")+COUNTIF(Berechtigungen!$O$5:$O$104,"Datum prüfen")+COUNTIF(Berechtigungen!$O$5:$O$104,"Zeitfenster prüfen")+COUNTIF(Berechtigungen!$O$5:$O$104,"Manuell prüfen")</f>
        <v/>
      </c>
      <c r="C9" s="5">
        <f>IF(B9=0,"Keine formalen Auffälligkeiten","Eingaben manuell berichtigen")</f>
        <v/>
      </c>
    </row>
    <row r="10" ht="27" customHeight="1">
      <c r="A10" s="3" t="inlineStr">
        <is>
          <t>Gesperrt oder abgelaufen</t>
        </is>
      </c>
      <c r="B10" s="4">
        <f>COUNTIF(Berechtigungen!$O$5:$O$104,"Gesperrt")+COUNTIF(Berechtigungen!$O$5:$O$104,"Abgelaufen")+COUNTIF(Berechtigungen!$O$5:$O$104,"Gültigkeit abgelaufen")</f>
        <v/>
      </c>
      <c r="C10" s="3">
        <f>IF(B10=0,"Keine ausgeschlossene Freigabe","Zugang nicht einplanen")</f>
        <v/>
      </c>
    </row>
    <row r="11" ht="27" customHeight="1">
      <c r="A11" s="5" t="inlineStr">
        <is>
          <t>Noch nicht gültig</t>
        </is>
      </c>
      <c r="B11" s="6">
        <f>COUNTIF(Berechtigungen!$O$5:$O$104,"Noch nicht gültig")</f>
        <v/>
      </c>
      <c r="C11" s="5">
        <f>IF(B11=0,"Keine zukünftige Freigabe","Gültigkeitsbeginn beachten")</f>
        <v/>
      </c>
    </row>
    <row r="12" ht="27" customHeight="1">
      <c r="A12" s="7" t="inlineStr">
        <is>
          <t>Handlungsfälle gesamt</t>
        </is>
      </c>
      <c r="B12" s="8">
        <f>SUM(B6:B10)</f>
        <v/>
      </c>
      <c r="C12" s="7">
        <f>IF(B12=0,"Kein unmittelbarer Prüfbedarf","Manuelle Bearbeitung einplanen")</f>
        <v/>
      </c>
    </row>
  </sheetData>
  <autoFilter ref="A3:C12"/>
  <mergeCells count="1">
    <mergeCell ref="A1:C1"/>
  </mergeCells>
  <conditionalFormatting sqref="B5:C5">
    <cfRule type="expression" priority="1" dxfId="0">
      <formula>$B5&gt;0</formula>
    </cfRule>
  </conditionalFormatting>
  <conditionalFormatting sqref="B6:C12">
    <cfRule type="expression" priority="2" dxfId="1">
      <formula>$B6&gt;0</formula>
    </cfRule>
  </conditionalFormatting>
  <pageMargins left="0.75" right="0.75" top="1" bottom="1" header="0.5" footer="0.5"/>
  <pageSetup orientation="landscape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O104"/>
  <sheetViews>
    <sheetView showGridLines="0" workbookViewId="0">
      <pane xSplit="4" ySplit="4" topLeftCell="E5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20" customWidth="1" min="1" max="1"/>
    <col width="22" customWidth="1" min="2" max="2"/>
    <col width="27" customWidth="1" min="3" max="3"/>
    <col width="24" customWidth="1" min="4" max="4"/>
    <col width="13" customWidth="1" min="5" max="5"/>
    <col width="13" customWidth="1" min="6" max="6"/>
    <col width="12" customWidth="1" min="7" max="7"/>
    <col width="12" customWidth="1" min="8" max="8"/>
    <col width="17" customWidth="1" min="9" max="9"/>
    <col width="25" customWidth="1" min="10" max="10"/>
    <col width="22" customWidth="1" min="11" max="11"/>
    <col width="16" customWidth="1" min="12" max="12"/>
    <col width="15" customWidth="1" min="13" max="13"/>
    <col width="16" customWidth="1" min="14" max="14"/>
    <col width="24" customWidth="1" min="15" max="15"/>
  </cols>
  <sheetData>
    <row r="1" ht="28" customHeight="1">
      <c r="A1" s="1" t="inlineStr">
        <is>
          <t>Zugangsberechtigungen für Reinigungsobjekte</t>
        </is>
      </c>
      <c r="B1" s="16" t="n"/>
      <c r="C1" s="16" t="n"/>
      <c r="D1" s="16" t="n"/>
      <c r="E1" s="16" t="n"/>
      <c r="F1" s="16" t="n"/>
      <c r="G1" s="16" t="n"/>
      <c r="H1" s="16" t="n"/>
      <c r="I1" s="16" t="n"/>
      <c r="J1" s="16" t="n"/>
      <c r="K1" s="16" t="n"/>
      <c r="L1" s="16" t="n"/>
      <c r="M1" s="16" t="n"/>
      <c r="N1" s="16" t="n"/>
      <c r="O1" s="17" t="n"/>
    </row>
    <row r="2" ht="42" customHeight="1">
      <c r="A2" s="9" t="inlineStr">
        <is>
          <t>Grün = editierbare Eingabe; rechts werden Prüftermin und Handlungsbedarf berechnet. Keine PINs, Schließcodes, Schlüsselnummern oder sonstigen geheimen Zugangsdaten eintragen. Alle Beispielkennungen sind fiktiv.</t>
        </is>
      </c>
    </row>
    <row r="3"/>
    <row r="4" ht="42" customHeight="1">
      <c r="A4" s="2" t="inlineStr">
        <is>
          <t>Berechtigungs-ID</t>
        </is>
      </c>
      <c r="B4" s="2" t="inlineStr">
        <is>
          <t>Objektkennung</t>
        </is>
      </c>
      <c r="C4" s="2" t="inlineStr">
        <is>
          <t>Reinigungsbereich</t>
        </is>
      </c>
      <c r="D4" s="2" t="inlineStr">
        <is>
          <t>Mitarbeitenden-Kennung</t>
        </is>
      </c>
      <c r="E4" s="2" t="inlineStr">
        <is>
          <t>Gültig von</t>
        </is>
      </c>
      <c r="F4" s="2" t="inlineStr">
        <is>
          <t>Gültig bis</t>
        </is>
      </c>
      <c r="G4" s="2" t="inlineStr">
        <is>
          <t>Zugang von</t>
        </is>
      </c>
      <c r="H4" s="2" t="inlineStr">
        <is>
          <t>Zugang bis</t>
        </is>
      </c>
      <c r="I4" s="2" t="inlineStr">
        <is>
          <t>Wochentage</t>
        </is>
      </c>
      <c r="J4" s="2" t="inlineStr">
        <is>
          <t>Zugangsart ohne Geheimdaten</t>
        </is>
      </c>
      <c r="K4" s="2" t="inlineStr">
        <is>
          <t>Zuständigkeit</t>
        </is>
      </c>
      <c r="L4" s="2" t="inlineStr">
        <is>
          <t>Status</t>
        </is>
      </c>
      <c r="M4" s="2" t="inlineStr">
        <is>
          <t>Letzte Prüfung</t>
        </is>
      </c>
      <c r="N4" s="2" t="inlineStr">
        <is>
          <t>Nächste Prüfung</t>
        </is>
      </c>
      <c r="O4" s="2" t="inlineStr">
        <is>
          <t>Handlungsbedarf</t>
        </is>
      </c>
    </row>
    <row r="5" ht="32" customHeight="1">
      <c r="A5" s="10" t="inlineStr">
        <is>
          <t>BER-2026-001</t>
        </is>
      </c>
      <c r="B5" s="10" t="inlineStr">
        <is>
          <t>OBJ-NORDBOGEN-01</t>
        </is>
      </c>
      <c r="C5" s="10" t="inlineStr">
        <is>
          <t>Foyer und Treppenhaus</t>
        </is>
      </c>
      <c r="D5" s="10" t="inlineStr">
        <is>
          <t>FIK-MA-101</t>
        </is>
      </c>
      <c r="E5" s="18" t="n">
        <v>46155</v>
      </c>
      <c r="F5" s="18" t="n">
        <v>46455</v>
      </c>
      <c r="G5" s="19" t="n">
        <v>0.2291666666666667</v>
      </c>
      <c r="H5" s="19" t="n">
        <v>0.3541666666666667</v>
      </c>
      <c r="I5" s="10" t="inlineStr">
        <is>
          <t>Mo, Mi, Fr</t>
        </is>
      </c>
      <c r="J5" s="10" t="inlineStr">
        <is>
          <t>Empfangsfreigabe</t>
        </is>
      </c>
      <c r="K5" s="10" t="inlineStr">
        <is>
          <t>Objektleitung Nord</t>
        </is>
      </c>
      <c r="L5" s="10" t="inlineStr">
        <is>
          <t>Freigegeben</t>
        </is>
      </c>
      <c r="M5" s="18" t="n">
        <v>46255</v>
      </c>
      <c r="N5" s="20">
        <f>IFERROR(IF(A5="","",IF(M5="","",M5+Parameter!$B$4)),"")</f>
        <v/>
      </c>
      <c r="O5" s="3">
        <f>IFERROR(IF(COUNTA(A5:M5)=0,"",IF(OR(A5="",B5="",C5="",D5="",E5="",F5="",G5="",H5="",I5="",J5="",K5="",L5="",M5=""),"Angaben ergänzen",IF(F5&lt;E5,"Datum prüfen",IF(H5&lt;=G5,"Zeitfenster prüfen",IF(L5="Beantragt","Freigabe entscheiden",IF(L5="Gesperrt","Gesperrt",IF(L5="Abgelaufen","Abgelaufen",IF(F5&lt;TODAY(),"Gültigkeit abgelaufen",IF(E5&gt;TODAY(),"Noch nicht gültig",IF(N5&lt;TODAY(),"Prüfung fällig",IF(F5-TODAY()&lt;=Parameter!$B$3,"Läuft bald ab","Freigabe aktuell"))))))))))),"Manuell prüfen")</f>
        <v/>
      </c>
    </row>
    <row r="6" ht="32" customHeight="1">
      <c r="A6" s="10" t="inlineStr">
        <is>
          <t>BER-2026-002</t>
        </is>
      </c>
      <c r="B6" s="10" t="inlineStr">
        <is>
          <t>OBJ-KIESELHOF-02</t>
        </is>
      </c>
      <c r="C6" s="10" t="inlineStr">
        <is>
          <t>Bürotrakt 1. OG</t>
        </is>
      </c>
      <c r="D6" s="10" t="inlineStr">
        <is>
          <t>FIK-MA-102</t>
        </is>
      </c>
      <c r="E6" s="18" t="n">
        <v>46185</v>
      </c>
      <c r="F6" s="18" t="n">
        <v>46290</v>
      </c>
      <c r="G6" s="19" t="n">
        <v>0.75</v>
      </c>
      <c r="H6" s="19" t="n">
        <v>0.8958333333333334</v>
      </c>
      <c r="I6" s="10" t="inlineStr">
        <is>
          <t>Mo bis Fr</t>
        </is>
      </c>
      <c r="J6" s="10" t="inlineStr">
        <is>
          <t>Personalisierter Ausweis</t>
        </is>
      </c>
      <c r="K6" s="10" t="inlineStr">
        <is>
          <t>Disposition West</t>
        </is>
      </c>
      <c r="L6" s="10" t="inlineStr">
        <is>
          <t>Freigegeben</t>
        </is>
      </c>
      <c r="M6" s="18" t="n">
        <v>46260</v>
      </c>
      <c r="N6" s="21">
        <f>IFERROR(IF(A6="","",IF(M6="","",M6+Parameter!$B$4)),"")</f>
        <v/>
      </c>
      <c r="O6" s="5">
        <f>IFERROR(IF(COUNTA(A6:M6)=0,"",IF(OR(A6="",B6="",C6="",D6="",E6="",F6="",G6="",H6="",I6="",J6="",K6="",L6="",M6=""),"Angaben ergänzen",IF(F6&lt;E6,"Datum prüfen",IF(H6&lt;=G6,"Zeitfenster prüfen",IF(L6="Beantragt","Freigabe entscheiden",IF(L6="Gesperrt","Gesperrt",IF(L6="Abgelaufen","Abgelaufen",IF(F6&lt;TODAY(),"Gültigkeit abgelaufen",IF(E6&gt;TODAY(),"Noch nicht gültig",IF(N6&lt;TODAY(),"Prüfung fällig",IF(F6-TODAY()&lt;=Parameter!$B$3,"Läuft bald ab","Freigabe aktuell"))))))))))),"Manuell prüfen")</f>
        <v/>
      </c>
    </row>
    <row r="7" ht="32" customHeight="1">
      <c r="A7" s="10" t="inlineStr">
        <is>
          <t>BER-2026-003</t>
        </is>
      </c>
      <c r="B7" s="10" t="inlineStr">
        <is>
          <t>OBJ-SILBERHAIN-03</t>
        </is>
      </c>
      <c r="C7" s="10" t="inlineStr">
        <is>
          <t>Sanitär- und Sozialbereich</t>
        </is>
      </c>
      <c r="D7" s="10" t="inlineStr">
        <is>
          <t>FIK-MA-103</t>
        </is>
      </c>
      <c r="E7" s="18" t="n">
        <v>46075</v>
      </c>
      <c r="F7" s="18" t="n">
        <v>46375</v>
      </c>
      <c r="G7" s="19" t="n">
        <v>0.25</v>
      </c>
      <c r="H7" s="19" t="n">
        <v>0.375</v>
      </c>
      <c r="I7" s="10" t="inlineStr">
        <is>
          <t>Di, Do, Sa</t>
        </is>
      </c>
      <c r="J7" s="10" t="inlineStr">
        <is>
          <t>Transponderzuordnung</t>
        </is>
      </c>
      <c r="K7" s="10" t="inlineStr">
        <is>
          <t>Objektleitung Süd</t>
        </is>
      </c>
      <c r="L7" s="10" t="inlineStr">
        <is>
          <t>Freigegeben</t>
        </is>
      </c>
      <c r="M7" s="18" t="n">
        <v>46175</v>
      </c>
      <c r="N7" s="20">
        <f>IFERROR(IF(A7="","",IF(M7="","",M7+Parameter!$B$4)),"")</f>
        <v/>
      </c>
      <c r="O7" s="3">
        <f>IFERROR(IF(COUNTA(A7:M7)=0,"",IF(OR(A7="",B7="",C7="",D7="",E7="",F7="",G7="",H7="",I7="",J7="",K7="",L7="",M7=""),"Angaben ergänzen",IF(F7&lt;E7,"Datum prüfen",IF(H7&lt;=G7,"Zeitfenster prüfen",IF(L7="Beantragt","Freigabe entscheiden",IF(L7="Gesperrt","Gesperrt",IF(L7="Abgelaufen","Abgelaufen",IF(F7&lt;TODAY(),"Gültigkeit abgelaufen",IF(E7&gt;TODAY(),"Noch nicht gültig",IF(N7&lt;TODAY(),"Prüfung fällig",IF(F7-TODAY()&lt;=Parameter!$B$3,"Läuft bald ab","Freigabe aktuell"))))))))))),"Manuell prüfen")</f>
        <v/>
      </c>
    </row>
    <row r="8" ht="32" customHeight="1">
      <c r="A8" s="10" t="inlineStr">
        <is>
          <t>BER-2026-004</t>
        </is>
      </c>
      <c r="B8" s="10" t="inlineStr">
        <is>
          <t>OBJ-WOLKENWERK-04</t>
        </is>
      </c>
      <c r="C8" s="10" t="inlineStr">
        <is>
          <t>Besprechungszone</t>
        </is>
      </c>
      <c r="D8" s="10" t="inlineStr">
        <is>
          <t>FIK-MA-104</t>
        </is>
      </c>
      <c r="E8" s="18" t="n">
        <v>46280</v>
      </c>
      <c r="F8" s="18" t="n">
        <v>46425</v>
      </c>
      <c r="G8" s="19" t="n">
        <v>0.7291666666666666</v>
      </c>
      <c r="H8" s="19" t="n">
        <v>0.8541666666666666</v>
      </c>
      <c r="I8" s="10" t="inlineStr">
        <is>
          <t>Mo, Mi</t>
        </is>
      </c>
      <c r="J8" s="10" t="inlineStr">
        <is>
          <t>Begleiteter Zugang</t>
        </is>
      </c>
      <c r="K8" s="10" t="inlineStr">
        <is>
          <t>Disposition Mitte</t>
        </is>
      </c>
      <c r="L8" s="10" t="inlineStr">
        <is>
          <t>Beantragt</t>
        </is>
      </c>
      <c r="M8" s="18" t="n">
        <v>46275</v>
      </c>
      <c r="N8" s="21">
        <f>IFERROR(IF(A8="","",IF(M8="","",M8+Parameter!$B$4)),"")</f>
        <v/>
      </c>
      <c r="O8" s="5">
        <f>IFERROR(IF(COUNTA(A8:M8)=0,"",IF(OR(A8="",B8="",C8="",D8="",E8="",F8="",G8="",H8="",I8="",J8="",K8="",L8="",M8=""),"Angaben ergänzen",IF(F8&lt;E8,"Datum prüfen",IF(H8&lt;=G8,"Zeitfenster prüfen",IF(L8="Beantragt","Freigabe entscheiden",IF(L8="Gesperrt","Gesperrt",IF(L8="Abgelaufen","Abgelaufen",IF(F8&lt;TODAY(),"Gültigkeit abgelaufen",IF(E8&gt;TODAY(),"Noch nicht gültig",IF(N8&lt;TODAY(),"Prüfung fällig",IF(F8-TODAY()&lt;=Parameter!$B$3,"Läuft bald ab","Freigabe aktuell"))))))))))),"Manuell prüfen")</f>
        <v/>
      </c>
    </row>
    <row r="9" ht="32" customHeight="1">
      <c r="A9" s="10" t="inlineStr">
        <is>
          <t>BER-2026-005</t>
        </is>
      </c>
      <c r="B9" s="10" t="inlineStr">
        <is>
          <t>OBJ-LINDENQUELL-05</t>
        </is>
      </c>
      <c r="C9" s="10" t="inlineStr">
        <is>
          <t>Lager- und Nebenflächen</t>
        </is>
      </c>
      <c r="D9" s="10" t="inlineStr">
        <is>
          <t>FIK-MA-105</t>
        </is>
      </c>
      <c r="E9" s="18" t="n">
        <v>46175</v>
      </c>
      <c r="F9" s="18" t="n">
        <v>46375</v>
      </c>
      <c r="G9" s="19" t="n">
        <v>0.2916666666666667</v>
      </c>
      <c r="H9" s="19" t="n">
        <v>0.4166666666666667</v>
      </c>
      <c r="I9" s="10" t="inlineStr">
        <is>
          <t>Mo bis Sa</t>
        </is>
      </c>
      <c r="J9" s="10" t="inlineStr">
        <is>
          <t>Schlüsselübergabe</t>
        </is>
      </c>
      <c r="K9" s="10" t="inlineStr">
        <is>
          <t>Objektleitung Ost</t>
        </is>
      </c>
      <c r="L9" s="10" t="inlineStr">
        <is>
          <t>Gesperrt</t>
        </is>
      </c>
      <c r="M9" s="18" t="n">
        <v>46265</v>
      </c>
      <c r="N9" s="20">
        <f>IFERROR(IF(A9="","",IF(M9="","",M9+Parameter!$B$4)),"")</f>
        <v/>
      </c>
      <c r="O9" s="3">
        <f>IFERROR(IF(COUNTA(A9:M9)=0,"",IF(OR(A9="",B9="",C9="",D9="",E9="",F9="",G9="",H9="",I9="",J9="",K9="",L9="",M9=""),"Angaben ergänzen",IF(F9&lt;E9,"Datum prüfen",IF(H9&lt;=G9,"Zeitfenster prüfen",IF(L9="Beantragt","Freigabe entscheiden",IF(L9="Gesperrt","Gesperrt",IF(L9="Abgelaufen","Abgelaufen",IF(F9&lt;TODAY(),"Gültigkeit abgelaufen",IF(E9&gt;TODAY(),"Noch nicht gültig",IF(N9&lt;TODAY(),"Prüfung fällig",IF(F9-TODAY()&lt;=Parameter!$B$3,"Läuft bald ab","Freigabe aktuell"))))))))))),"Manuell prüfen")</f>
        <v/>
      </c>
    </row>
    <row r="10" ht="32" customHeight="1">
      <c r="A10" s="10" t="inlineStr">
        <is>
          <t>BER-2026-006</t>
        </is>
      </c>
      <c r="B10" s="10" t="inlineStr">
        <is>
          <t>OBJ-MORGENSTEG-06</t>
        </is>
      </c>
      <c r="C10" s="10" t="inlineStr">
        <is>
          <t>Kantinenbereich</t>
        </is>
      </c>
      <c r="D10" s="10" t="inlineStr">
        <is>
          <t>FIK-MA-106</t>
        </is>
      </c>
      <c r="E10" s="18" t="n">
        <v>46075</v>
      </c>
      <c r="F10" s="18" t="n">
        <v>46270</v>
      </c>
      <c r="G10" s="19" t="n">
        <v>0.5833333333333334</v>
      </c>
      <c r="H10" s="19" t="n">
        <v>0.7083333333333334</v>
      </c>
      <c r="I10" s="10" t="inlineStr">
        <is>
          <t>Mo bis Fr</t>
        </is>
      </c>
      <c r="J10" s="10" t="inlineStr">
        <is>
          <t>Empfangsfreigabe</t>
        </is>
      </c>
      <c r="K10" s="10" t="inlineStr">
        <is>
          <t>Disposition Süd</t>
        </is>
      </c>
      <c r="L10" s="10" t="inlineStr">
        <is>
          <t>Abgelaufen</t>
        </is>
      </c>
      <c r="M10" s="18" t="n">
        <v>46195</v>
      </c>
      <c r="N10" s="21">
        <f>IFERROR(IF(A10="","",IF(M10="","",M10+Parameter!$B$4)),"")</f>
        <v/>
      </c>
      <c r="O10" s="5">
        <f>IFERROR(IF(COUNTA(A10:M10)=0,"",IF(OR(A10="",B10="",C10="",D10="",E10="",F10="",G10="",H10="",I10="",J10="",K10="",L10="",M10=""),"Angaben ergänzen",IF(F10&lt;E10,"Datum prüfen",IF(H10&lt;=G10,"Zeitfenster prüfen",IF(L10="Beantragt","Freigabe entscheiden",IF(L10="Gesperrt","Gesperrt",IF(L10="Abgelaufen","Abgelaufen",IF(F10&lt;TODAY(),"Gültigkeit abgelaufen",IF(E10&gt;TODAY(),"Noch nicht gültig",IF(N10&lt;TODAY(),"Prüfung fällig",IF(F10-TODAY()&lt;=Parameter!$B$3,"Läuft bald ab","Freigabe aktuell"))))))))))),"Manuell prüfen")</f>
        <v/>
      </c>
    </row>
    <row r="11" ht="32" customHeight="1">
      <c r="A11" s="10" t="inlineStr">
        <is>
          <t>BER-2026-007</t>
        </is>
      </c>
      <c r="B11" s="10" t="inlineStr">
        <is>
          <t>OBJ-FELDKRONE-07</t>
        </is>
      </c>
      <c r="C11" s="10" t="inlineStr">
        <is>
          <t>Eingangs- und Glasflächen</t>
        </is>
      </c>
      <c r="D11" s="10" t="inlineStr">
        <is>
          <t>FIK-MA-107</t>
        </is>
      </c>
      <c r="E11" s="18" t="n">
        <v>46295</v>
      </c>
      <c r="F11" s="18" t="n">
        <v>46455</v>
      </c>
      <c r="G11" s="19" t="n">
        <v>0.2083333333333333</v>
      </c>
      <c r="H11" s="19" t="n">
        <v>0.3333333333333333</v>
      </c>
      <c r="I11" s="10" t="inlineStr">
        <is>
          <t>Di, Do</t>
        </is>
      </c>
      <c r="J11" s="10" t="inlineStr">
        <is>
          <t>Personalisierter Ausweis</t>
        </is>
      </c>
      <c r="K11" s="10" t="inlineStr">
        <is>
          <t>Objektleitung Nord</t>
        </is>
      </c>
      <c r="L11" s="10" t="inlineStr">
        <is>
          <t>Freigegeben</t>
        </is>
      </c>
      <c r="M11" s="18" t="n">
        <v>46270</v>
      </c>
      <c r="N11" s="20">
        <f>IFERROR(IF(A11="","",IF(M11="","",M11+Parameter!$B$4)),"")</f>
        <v/>
      </c>
      <c r="O11" s="3">
        <f>IFERROR(IF(COUNTA(A11:M11)=0,"",IF(OR(A11="",B11="",C11="",D11="",E11="",F11="",G11="",H11="",I11="",J11="",K11="",L11="",M11=""),"Angaben ergänzen",IF(F11&lt;E11,"Datum prüfen",IF(H11&lt;=G11,"Zeitfenster prüfen",IF(L11="Beantragt","Freigabe entscheiden",IF(L11="Gesperrt","Gesperrt",IF(L11="Abgelaufen","Abgelaufen",IF(F11&lt;TODAY(),"Gültigkeit abgelaufen",IF(E11&gt;TODAY(),"Noch nicht gültig",IF(N11&lt;TODAY(),"Prüfung fällig",IF(F11-TODAY()&lt;=Parameter!$B$3,"Läuft bald ab","Freigabe aktuell"))))))))))),"Manuell prüfen")</f>
        <v/>
      </c>
    </row>
    <row r="12" ht="32" customHeight="1">
      <c r="A12" s="10" t="inlineStr">
        <is>
          <t>BER-2026-008</t>
        </is>
      </c>
      <c r="B12" s="10" t="inlineStr">
        <is>
          <t>OBJ-SONNENRING-08</t>
        </is>
      </c>
      <c r="C12" s="10" t="inlineStr">
        <is>
          <t>Flure und Teeküchen</t>
        </is>
      </c>
      <c r="D12" s="10" t="inlineStr">
        <is>
          <t>FIK-MA-108</t>
        </is>
      </c>
      <c r="E12" s="18" t="n">
        <v>46245</v>
      </c>
      <c r="F12" s="18" t="n">
        <v>46300</v>
      </c>
      <c r="G12" s="19" t="n">
        <v>0.7708333333333334</v>
      </c>
      <c r="H12" s="19" t="n">
        <v>0.9166666666666666</v>
      </c>
      <c r="I12" s="10" t="inlineStr">
        <is>
          <t>Mo bis Fr</t>
        </is>
      </c>
      <c r="J12" s="10" t="inlineStr">
        <is>
          <t>Transponderzuordnung</t>
        </is>
      </c>
      <c r="K12" s="10" t="inlineStr">
        <is>
          <t>Disposition West</t>
        </is>
      </c>
      <c r="L12" s="10" t="inlineStr">
        <is>
          <t>Freigegeben</t>
        </is>
      </c>
      <c r="M12" s="18" t="n">
        <v>46265</v>
      </c>
      <c r="N12" s="21">
        <f>IFERROR(IF(A12="","",IF(M12="","",M12+Parameter!$B$4)),"")</f>
        <v/>
      </c>
      <c r="O12" s="5">
        <f>IFERROR(IF(COUNTA(A12:M12)=0,"",IF(OR(A12="",B12="",C12="",D12="",E12="",F12="",G12="",H12="",I12="",J12="",K12="",L12="",M12=""),"Angaben ergänzen",IF(F12&lt;E12,"Datum prüfen",IF(H12&lt;=G12,"Zeitfenster prüfen",IF(L12="Beantragt","Freigabe entscheiden",IF(L12="Gesperrt","Gesperrt",IF(L12="Abgelaufen","Abgelaufen",IF(F12&lt;TODAY(),"Gültigkeit abgelaufen",IF(E12&gt;TODAY(),"Noch nicht gültig",IF(N12&lt;TODAY(),"Prüfung fällig",IF(F12-TODAY()&lt;=Parameter!$B$3,"Läuft bald ab","Freigabe aktuell"))))))))))),"Manuell prüfen")</f>
        <v/>
      </c>
    </row>
    <row r="13" ht="32" customHeight="1">
      <c r="A13" s="10" t="inlineStr">
        <is>
          <t>BER-2026-009</t>
        </is>
      </c>
      <c r="B13" s="10" t="inlineStr">
        <is>
          <t>OBJ-BIRKENBOGEN-09</t>
        </is>
      </c>
      <c r="C13" s="10" t="inlineStr">
        <is>
          <t>Werkstattnahe Verkehrswege</t>
        </is>
      </c>
      <c r="D13" s="10" t="inlineStr">
        <is>
          <t>FIK-MA-109</t>
        </is>
      </c>
      <c r="E13" s="18" t="n">
        <v>46095</v>
      </c>
      <c r="F13" s="18" t="n">
        <v>46495</v>
      </c>
      <c r="G13" s="19" t="n">
        <v>0.5</v>
      </c>
      <c r="H13" s="19" t="n">
        <v>0.625</v>
      </c>
      <c r="I13" s="10" t="inlineStr">
        <is>
          <t>Mi, Fr</t>
        </is>
      </c>
      <c r="J13" s="10" t="inlineStr">
        <is>
          <t>Begleiteter Zugang</t>
        </is>
      </c>
      <c r="K13" s="10" t="inlineStr">
        <is>
          <t>Objektleitung Ost</t>
        </is>
      </c>
      <c r="L13" s="10" t="inlineStr">
        <is>
          <t>Freigegeben</t>
        </is>
      </c>
      <c r="M13" s="18" t="n">
        <v>46180</v>
      </c>
      <c r="N13" s="20">
        <f>IFERROR(IF(A13="","",IF(M13="","",M13+Parameter!$B$4)),"")</f>
        <v/>
      </c>
      <c r="O13" s="3">
        <f>IFERROR(IF(COUNTA(A13:M13)=0,"",IF(OR(A13="",B13="",C13="",D13="",E13="",F13="",G13="",H13="",I13="",J13="",K13="",L13="",M13=""),"Angaben ergänzen",IF(F13&lt;E13,"Datum prüfen",IF(H13&lt;=G13,"Zeitfenster prüfen",IF(L13="Beantragt","Freigabe entscheiden",IF(L13="Gesperrt","Gesperrt",IF(L13="Abgelaufen","Abgelaufen",IF(F13&lt;TODAY(),"Gültigkeit abgelaufen",IF(E13&gt;TODAY(),"Noch nicht gültig",IF(N13&lt;TODAY(),"Prüfung fällig",IF(F13-TODAY()&lt;=Parameter!$B$3,"Läuft bald ab","Freigabe aktuell"))))))))))),"Manuell prüfen")</f>
        <v/>
      </c>
    </row>
    <row r="14" ht="32" customHeight="1">
      <c r="A14" s="10" t="inlineStr">
        <is>
          <t>BER-2026-010</t>
        </is>
      </c>
      <c r="B14" s="10" t="inlineStr">
        <is>
          <t>OBJ-ABENDTAU-10</t>
        </is>
      </c>
      <c r="C14" s="10" t="inlineStr">
        <is>
          <t>Archiv- und Ablagebereich</t>
        </is>
      </c>
      <c r="D14" s="10" t="inlineStr">
        <is>
          <t>FIK-MA-110</t>
        </is>
      </c>
      <c r="E14" s="18" t="n">
        <v>46265</v>
      </c>
      <c r="F14" s="18" t="n">
        <v>46395</v>
      </c>
      <c r="G14" s="19" t="n">
        <v>0.6666666666666666</v>
      </c>
      <c r="H14" s="19" t="n">
        <v>0.7916666666666666</v>
      </c>
      <c r="I14" s="10" t="inlineStr">
        <is>
          <t>Di, Do</t>
        </is>
      </c>
      <c r="J14" s="10" t="inlineStr">
        <is>
          <t>Empfangsfreigabe</t>
        </is>
      </c>
      <c r="K14" s="10" t="inlineStr">
        <is>
          <t>Disposition Mitte</t>
        </is>
      </c>
      <c r="L14" s="10" t="inlineStr">
        <is>
          <t>Beantragt</t>
        </is>
      </c>
      <c r="M14" s="18" t="n">
        <v>46273</v>
      </c>
      <c r="N14" s="21">
        <f>IFERROR(IF(A14="","",IF(M14="","",M14+Parameter!$B$4)),"")</f>
        <v/>
      </c>
      <c r="O14" s="5">
        <f>IFERROR(IF(COUNTA(A14:M14)=0,"",IF(OR(A14="",B14="",C14="",D14="",E14="",F14="",G14="",H14="",I14="",J14="",K14="",L14="",M14=""),"Angaben ergänzen",IF(F14&lt;E14,"Datum prüfen",IF(H14&lt;=G14,"Zeitfenster prüfen",IF(L14="Beantragt","Freigabe entscheiden",IF(L14="Gesperrt","Gesperrt",IF(L14="Abgelaufen","Abgelaufen",IF(F14&lt;TODAY(),"Gültigkeit abgelaufen",IF(E14&gt;TODAY(),"Noch nicht gültig",IF(N14&lt;TODAY(),"Prüfung fällig",IF(F14-TODAY()&lt;=Parameter!$B$3,"Läuft bald ab","Freigabe aktuell"))))))))))),"Manuell prüfen")</f>
        <v/>
      </c>
    </row>
    <row r="15" ht="32" customHeight="1">
      <c r="A15" s="10" t="n"/>
      <c r="B15" s="10" t="n"/>
      <c r="C15" s="10" t="n"/>
      <c r="D15" s="10" t="n"/>
      <c r="E15" s="18" t="n"/>
      <c r="F15" s="18" t="n"/>
      <c r="G15" s="19" t="n"/>
      <c r="H15" s="19" t="n"/>
      <c r="I15" s="10" t="n"/>
      <c r="J15" s="10" t="n"/>
      <c r="K15" s="10" t="n"/>
      <c r="L15" s="10" t="n"/>
      <c r="M15" s="18" t="n"/>
      <c r="N15" s="20">
        <f>IFERROR(IF(A15="","",IF(M15="","",M15+Parameter!$B$4)),"")</f>
        <v/>
      </c>
      <c r="O15" s="3">
        <f>IFERROR(IF(COUNTA(A15:M15)=0,"",IF(OR(A15="",B15="",C15="",D15="",E15="",F15="",G15="",H15="",I15="",J15="",K15="",L15="",M15=""),"Angaben ergänzen",IF(F15&lt;E15,"Datum prüfen",IF(H15&lt;=G15,"Zeitfenster prüfen",IF(L15="Beantragt","Freigabe entscheiden",IF(L15="Gesperrt","Gesperrt",IF(L15="Abgelaufen","Abgelaufen",IF(F15&lt;TODAY(),"Gültigkeit abgelaufen",IF(E15&gt;TODAY(),"Noch nicht gültig",IF(N15&lt;TODAY(),"Prüfung fällig",IF(F15-TODAY()&lt;=Parameter!$B$3,"Läuft bald ab","Freigabe aktuell"))))))))))),"Manuell prüfen")</f>
        <v/>
      </c>
    </row>
    <row r="16" ht="32" customHeight="1">
      <c r="A16" s="10" t="n"/>
      <c r="B16" s="10" t="n"/>
      <c r="C16" s="10" t="n"/>
      <c r="D16" s="10" t="n"/>
      <c r="E16" s="18" t="n"/>
      <c r="F16" s="18" t="n"/>
      <c r="G16" s="19" t="n"/>
      <c r="H16" s="19" t="n"/>
      <c r="I16" s="10" t="n"/>
      <c r="J16" s="10" t="n"/>
      <c r="K16" s="10" t="n"/>
      <c r="L16" s="10" t="n"/>
      <c r="M16" s="18" t="n"/>
      <c r="N16" s="21">
        <f>IFERROR(IF(A16="","",IF(M16="","",M16+Parameter!$B$4)),"")</f>
        <v/>
      </c>
      <c r="O16" s="5">
        <f>IFERROR(IF(COUNTA(A16:M16)=0,"",IF(OR(A16="",B16="",C16="",D16="",E16="",F16="",G16="",H16="",I16="",J16="",K16="",L16="",M16=""),"Angaben ergänzen",IF(F16&lt;E16,"Datum prüfen",IF(H16&lt;=G16,"Zeitfenster prüfen",IF(L16="Beantragt","Freigabe entscheiden",IF(L16="Gesperrt","Gesperrt",IF(L16="Abgelaufen","Abgelaufen",IF(F16&lt;TODAY(),"Gültigkeit abgelaufen",IF(E16&gt;TODAY(),"Noch nicht gültig",IF(N16&lt;TODAY(),"Prüfung fällig",IF(F16-TODAY()&lt;=Parameter!$B$3,"Läuft bald ab","Freigabe aktuell"))))))))))),"Manuell prüfen")</f>
        <v/>
      </c>
    </row>
    <row r="17" ht="32" customHeight="1">
      <c r="A17" s="10" t="n"/>
      <c r="B17" s="10" t="n"/>
      <c r="C17" s="10" t="n"/>
      <c r="D17" s="10" t="n"/>
      <c r="E17" s="18" t="n"/>
      <c r="F17" s="18" t="n"/>
      <c r="G17" s="19" t="n"/>
      <c r="H17" s="19" t="n"/>
      <c r="I17" s="10" t="n"/>
      <c r="J17" s="10" t="n"/>
      <c r="K17" s="10" t="n"/>
      <c r="L17" s="10" t="n"/>
      <c r="M17" s="18" t="n"/>
      <c r="N17" s="20">
        <f>IFERROR(IF(A17="","",IF(M17="","",M17+Parameter!$B$4)),"")</f>
        <v/>
      </c>
      <c r="O17" s="3">
        <f>IFERROR(IF(COUNTA(A17:M17)=0,"",IF(OR(A17="",B17="",C17="",D17="",E17="",F17="",G17="",H17="",I17="",J17="",K17="",L17="",M17=""),"Angaben ergänzen",IF(F17&lt;E17,"Datum prüfen",IF(H17&lt;=G17,"Zeitfenster prüfen",IF(L17="Beantragt","Freigabe entscheiden",IF(L17="Gesperrt","Gesperrt",IF(L17="Abgelaufen","Abgelaufen",IF(F17&lt;TODAY(),"Gültigkeit abgelaufen",IF(E17&gt;TODAY(),"Noch nicht gültig",IF(N17&lt;TODAY(),"Prüfung fällig",IF(F17-TODAY()&lt;=Parameter!$B$3,"Läuft bald ab","Freigabe aktuell"))))))))))),"Manuell prüfen")</f>
        <v/>
      </c>
    </row>
    <row r="18" ht="32" customHeight="1">
      <c r="A18" s="10" t="n"/>
      <c r="B18" s="10" t="n"/>
      <c r="C18" s="10" t="n"/>
      <c r="D18" s="10" t="n"/>
      <c r="E18" s="18" t="n"/>
      <c r="F18" s="18" t="n"/>
      <c r="G18" s="19" t="n"/>
      <c r="H18" s="19" t="n"/>
      <c r="I18" s="10" t="n"/>
      <c r="J18" s="10" t="n"/>
      <c r="K18" s="10" t="n"/>
      <c r="L18" s="10" t="n"/>
      <c r="M18" s="18" t="n"/>
      <c r="N18" s="21">
        <f>IFERROR(IF(A18="","",IF(M18="","",M18+Parameter!$B$4)),"")</f>
        <v/>
      </c>
      <c r="O18" s="5">
        <f>IFERROR(IF(COUNTA(A18:M18)=0,"",IF(OR(A18="",B18="",C18="",D18="",E18="",F18="",G18="",H18="",I18="",J18="",K18="",L18="",M18=""),"Angaben ergänzen",IF(F18&lt;E18,"Datum prüfen",IF(H18&lt;=G18,"Zeitfenster prüfen",IF(L18="Beantragt","Freigabe entscheiden",IF(L18="Gesperrt","Gesperrt",IF(L18="Abgelaufen","Abgelaufen",IF(F18&lt;TODAY(),"Gültigkeit abgelaufen",IF(E18&gt;TODAY(),"Noch nicht gültig",IF(N18&lt;TODAY(),"Prüfung fällig",IF(F18-TODAY()&lt;=Parameter!$B$3,"Läuft bald ab","Freigabe aktuell"))))))))))),"Manuell prüfen")</f>
        <v/>
      </c>
    </row>
    <row r="19" ht="32" customHeight="1">
      <c r="A19" s="10" t="n"/>
      <c r="B19" s="10" t="n"/>
      <c r="C19" s="10" t="n"/>
      <c r="D19" s="10" t="n"/>
      <c r="E19" s="18" t="n"/>
      <c r="F19" s="18" t="n"/>
      <c r="G19" s="19" t="n"/>
      <c r="H19" s="19" t="n"/>
      <c r="I19" s="10" t="n"/>
      <c r="J19" s="10" t="n"/>
      <c r="K19" s="10" t="n"/>
      <c r="L19" s="10" t="n"/>
      <c r="M19" s="18" t="n"/>
      <c r="N19" s="20">
        <f>IFERROR(IF(A19="","",IF(M19="","",M19+Parameter!$B$4)),"")</f>
        <v/>
      </c>
      <c r="O19" s="3">
        <f>IFERROR(IF(COUNTA(A19:M19)=0,"",IF(OR(A19="",B19="",C19="",D19="",E19="",F19="",G19="",H19="",I19="",J19="",K19="",L19="",M19=""),"Angaben ergänzen",IF(F19&lt;E19,"Datum prüfen",IF(H19&lt;=G19,"Zeitfenster prüfen",IF(L19="Beantragt","Freigabe entscheiden",IF(L19="Gesperrt","Gesperrt",IF(L19="Abgelaufen","Abgelaufen",IF(F19&lt;TODAY(),"Gültigkeit abgelaufen",IF(E19&gt;TODAY(),"Noch nicht gültig",IF(N19&lt;TODAY(),"Prüfung fällig",IF(F19-TODAY()&lt;=Parameter!$B$3,"Läuft bald ab","Freigabe aktuell"))))))))))),"Manuell prüfen")</f>
        <v/>
      </c>
    </row>
    <row r="20" ht="32" customHeight="1">
      <c r="A20" s="10" t="n"/>
      <c r="B20" s="10" t="n"/>
      <c r="C20" s="10" t="n"/>
      <c r="D20" s="10" t="n"/>
      <c r="E20" s="18" t="n"/>
      <c r="F20" s="18" t="n"/>
      <c r="G20" s="19" t="n"/>
      <c r="H20" s="19" t="n"/>
      <c r="I20" s="10" t="n"/>
      <c r="J20" s="10" t="n"/>
      <c r="K20" s="10" t="n"/>
      <c r="L20" s="10" t="n"/>
      <c r="M20" s="18" t="n"/>
      <c r="N20" s="21">
        <f>IFERROR(IF(A20="","",IF(M20="","",M20+Parameter!$B$4)),"")</f>
        <v/>
      </c>
      <c r="O20" s="5">
        <f>IFERROR(IF(COUNTA(A20:M20)=0,"",IF(OR(A20="",B20="",C20="",D20="",E20="",F20="",G20="",H20="",I20="",J20="",K20="",L20="",M20=""),"Angaben ergänzen",IF(F20&lt;E20,"Datum prüfen",IF(H20&lt;=G20,"Zeitfenster prüfen",IF(L20="Beantragt","Freigabe entscheiden",IF(L20="Gesperrt","Gesperrt",IF(L20="Abgelaufen","Abgelaufen",IF(F20&lt;TODAY(),"Gültigkeit abgelaufen",IF(E20&gt;TODAY(),"Noch nicht gültig",IF(N20&lt;TODAY(),"Prüfung fällig",IF(F20-TODAY()&lt;=Parameter!$B$3,"Läuft bald ab","Freigabe aktuell"))))))))))),"Manuell prüfen")</f>
        <v/>
      </c>
    </row>
    <row r="21" ht="32" customHeight="1">
      <c r="A21" s="10" t="n"/>
      <c r="B21" s="10" t="n"/>
      <c r="C21" s="10" t="n"/>
      <c r="D21" s="10" t="n"/>
      <c r="E21" s="18" t="n"/>
      <c r="F21" s="18" t="n"/>
      <c r="G21" s="19" t="n"/>
      <c r="H21" s="19" t="n"/>
      <c r="I21" s="10" t="n"/>
      <c r="J21" s="10" t="n"/>
      <c r="K21" s="10" t="n"/>
      <c r="L21" s="10" t="n"/>
      <c r="M21" s="18" t="n"/>
      <c r="N21" s="20">
        <f>IFERROR(IF(A21="","",IF(M21="","",M21+Parameter!$B$4)),"")</f>
        <v/>
      </c>
      <c r="O21" s="3">
        <f>IFERROR(IF(COUNTA(A21:M21)=0,"",IF(OR(A21="",B21="",C21="",D21="",E21="",F21="",G21="",H21="",I21="",J21="",K21="",L21="",M21=""),"Angaben ergänzen",IF(F21&lt;E21,"Datum prüfen",IF(H21&lt;=G21,"Zeitfenster prüfen",IF(L21="Beantragt","Freigabe entscheiden",IF(L21="Gesperrt","Gesperrt",IF(L21="Abgelaufen","Abgelaufen",IF(F21&lt;TODAY(),"Gültigkeit abgelaufen",IF(E21&gt;TODAY(),"Noch nicht gültig",IF(N21&lt;TODAY(),"Prüfung fällig",IF(F21-TODAY()&lt;=Parameter!$B$3,"Läuft bald ab","Freigabe aktuell"))))))))))),"Manuell prüfen")</f>
        <v/>
      </c>
    </row>
    <row r="22" ht="32" customHeight="1">
      <c r="A22" s="10" t="n"/>
      <c r="B22" s="10" t="n"/>
      <c r="C22" s="10" t="n"/>
      <c r="D22" s="10" t="n"/>
      <c r="E22" s="18" t="n"/>
      <c r="F22" s="18" t="n"/>
      <c r="G22" s="19" t="n"/>
      <c r="H22" s="19" t="n"/>
      <c r="I22" s="10" t="n"/>
      <c r="J22" s="10" t="n"/>
      <c r="K22" s="10" t="n"/>
      <c r="L22" s="10" t="n"/>
      <c r="M22" s="18" t="n"/>
      <c r="N22" s="21">
        <f>IFERROR(IF(A22="","",IF(M22="","",M22+Parameter!$B$4)),"")</f>
        <v/>
      </c>
      <c r="O22" s="5">
        <f>IFERROR(IF(COUNTA(A22:M22)=0,"",IF(OR(A22="",B22="",C22="",D22="",E22="",F22="",G22="",H22="",I22="",J22="",K22="",L22="",M22=""),"Angaben ergänzen",IF(F22&lt;E22,"Datum prüfen",IF(H22&lt;=G22,"Zeitfenster prüfen",IF(L22="Beantragt","Freigabe entscheiden",IF(L22="Gesperrt","Gesperrt",IF(L22="Abgelaufen","Abgelaufen",IF(F22&lt;TODAY(),"Gültigkeit abgelaufen",IF(E22&gt;TODAY(),"Noch nicht gültig",IF(N22&lt;TODAY(),"Prüfung fällig",IF(F22-TODAY()&lt;=Parameter!$B$3,"Läuft bald ab","Freigabe aktuell"))))))))))),"Manuell prüfen")</f>
        <v/>
      </c>
    </row>
    <row r="23" ht="32" customHeight="1">
      <c r="A23" s="10" t="n"/>
      <c r="B23" s="10" t="n"/>
      <c r="C23" s="10" t="n"/>
      <c r="D23" s="10" t="n"/>
      <c r="E23" s="18" t="n"/>
      <c r="F23" s="18" t="n"/>
      <c r="G23" s="19" t="n"/>
      <c r="H23" s="19" t="n"/>
      <c r="I23" s="10" t="n"/>
      <c r="J23" s="10" t="n"/>
      <c r="K23" s="10" t="n"/>
      <c r="L23" s="10" t="n"/>
      <c r="M23" s="18" t="n"/>
      <c r="N23" s="20">
        <f>IFERROR(IF(A23="","",IF(M23="","",M23+Parameter!$B$4)),"")</f>
        <v/>
      </c>
      <c r="O23" s="3">
        <f>IFERROR(IF(COUNTA(A23:M23)=0,"",IF(OR(A23="",B23="",C23="",D23="",E23="",F23="",G23="",H23="",I23="",J23="",K23="",L23="",M23=""),"Angaben ergänzen",IF(F23&lt;E23,"Datum prüfen",IF(H23&lt;=G23,"Zeitfenster prüfen",IF(L23="Beantragt","Freigabe entscheiden",IF(L23="Gesperrt","Gesperrt",IF(L23="Abgelaufen","Abgelaufen",IF(F23&lt;TODAY(),"Gültigkeit abgelaufen",IF(E23&gt;TODAY(),"Noch nicht gültig",IF(N23&lt;TODAY(),"Prüfung fällig",IF(F23-TODAY()&lt;=Parameter!$B$3,"Läuft bald ab","Freigabe aktuell"))))))))))),"Manuell prüfen")</f>
        <v/>
      </c>
    </row>
    <row r="24" ht="32" customHeight="1">
      <c r="A24" s="10" t="n"/>
      <c r="B24" s="10" t="n"/>
      <c r="C24" s="10" t="n"/>
      <c r="D24" s="10" t="n"/>
      <c r="E24" s="18" t="n"/>
      <c r="F24" s="18" t="n"/>
      <c r="G24" s="19" t="n"/>
      <c r="H24" s="19" t="n"/>
      <c r="I24" s="10" t="n"/>
      <c r="J24" s="10" t="n"/>
      <c r="K24" s="10" t="n"/>
      <c r="L24" s="10" t="n"/>
      <c r="M24" s="18" t="n"/>
      <c r="N24" s="21">
        <f>IFERROR(IF(A24="","",IF(M24="","",M24+Parameter!$B$4)),"")</f>
        <v/>
      </c>
      <c r="O24" s="5">
        <f>IFERROR(IF(COUNTA(A24:M24)=0,"",IF(OR(A24="",B24="",C24="",D24="",E24="",F24="",G24="",H24="",I24="",J24="",K24="",L24="",M24=""),"Angaben ergänzen",IF(F24&lt;E24,"Datum prüfen",IF(H24&lt;=G24,"Zeitfenster prüfen",IF(L24="Beantragt","Freigabe entscheiden",IF(L24="Gesperrt","Gesperrt",IF(L24="Abgelaufen","Abgelaufen",IF(F24&lt;TODAY(),"Gültigkeit abgelaufen",IF(E24&gt;TODAY(),"Noch nicht gültig",IF(N24&lt;TODAY(),"Prüfung fällig",IF(F24-TODAY()&lt;=Parameter!$B$3,"Läuft bald ab","Freigabe aktuell"))))))))))),"Manuell prüfen")</f>
        <v/>
      </c>
    </row>
    <row r="25" ht="32" customHeight="1">
      <c r="A25" s="10" t="n"/>
      <c r="B25" s="10" t="n"/>
      <c r="C25" s="10" t="n"/>
      <c r="D25" s="10" t="n"/>
      <c r="E25" s="18" t="n"/>
      <c r="F25" s="18" t="n"/>
      <c r="G25" s="19" t="n"/>
      <c r="H25" s="19" t="n"/>
      <c r="I25" s="10" t="n"/>
      <c r="J25" s="10" t="n"/>
      <c r="K25" s="10" t="n"/>
      <c r="L25" s="10" t="n"/>
      <c r="M25" s="18" t="n"/>
      <c r="N25" s="20">
        <f>IFERROR(IF(A25="","",IF(M25="","",M25+Parameter!$B$4)),"")</f>
        <v/>
      </c>
      <c r="O25" s="3">
        <f>IFERROR(IF(COUNTA(A25:M25)=0,"",IF(OR(A25="",B25="",C25="",D25="",E25="",F25="",G25="",H25="",I25="",J25="",K25="",L25="",M25=""),"Angaben ergänzen",IF(F25&lt;E25,"Datum prüfen",IF(H25&lt;=G25,"Zeitfenster prüfen",IF(L25="Beantragt","Freigabe entscheiden",IF(L25="Gesperrt","Gesperrt",IF(L25="Abgelaufen","Abgelaufen",IF(F25&lt;TODAY(),"Gültigkeit abgelaufen",IF(E25&gt;TODAY(),"Noch nicht gültig",IF(N25&lt;TODAY(),"Prüfung fällig",IF(F25-TODAY()&lt;=Parameter!$B$3,"Läuft bald ab","Freigabe aktuell"))))))))))),"Manuell prüfen")</f>
        <v/>
      </c>
    </row>
    <row r="26" ht="32" customHeight="1">
      <c r="A26" s="10" t="n"/>
      <c r="B26" s="10" t="n"/>
      <c r="C26" s="10" t="n"/>
      <c r="D26" s="10" t="n"/>
      <c r="E26" s="18" t="n"/>
      <c r="F26" s="18" t="n"/>
      <c r="G26" s="19" t="n"/>
      <c r="H26" s="19" t="n"/>
      <c r="I26" s="10" t="n"/>
      <c r="J26" s="10" t="n"/>
      <c r="K26" s="10" t="n"/>
      <c r="L26" s="10" t="n"/>
      <c r="M26" s="18" t="n"/>
      <c r="N26" s="21">
        <f>IFERROR(IF(A26="","",IF(M26="","",M26+Parameter!$B$4)),"")</f>
        <v/>
      </c>
      <c r="O26" s="5">
        <f>IFERROR(IF(COUNTA(A26:M26)=0,"",IF(OR(A26="",B26="",C26="",D26="",E26="",F26="",G26="",H26="",I26="",J26="",K26="",L26="",M26=""),"Angaben ergänzen",IF(F26&lt;E26,"Datum prüfen",IF(H26&lt;=G26,"Zeitfenster prüfen",IF(L26="Beantragt","Freigabe entscheiden",IF(L26="Gesperrt","Gesperrt",IF(L26="Abgelaufen","Abgelaufen",IF(F26&lt;TODAY(),"Gültigkeit abgelaufen",IF(E26&gt;TODAY(),"Noch nicht gültig",IF(N26&lt;TODAY(),"Prüfung fällig",IF(F26-TODAY()&lt;=Parameter!$B$3,"Läuft bald ab","Freigabe aktuell"))))))))))),"Manuell prüfen")</f>
        <v/>
      </c>
    </row>
    <row r="27" ht="32" customHeight="1">
      <c r="A27" s="10" t="n"/>
      <c r="B27" s="10" t="n"/>
      <c r="C27" s="10" t="n"/>
      <c r="D27" s="10" t="n"/>
      <c r="E27" s="18" t="n"/>
      <c r="F27" s="18" t="n"/>
      <c r="G27" s="19" t="n"/>
      <c r="H27" s="19" t="n"/>
      <c r="I27" s="10" t="n"/>
      <c r="J27" s="10" t="n"/>
      <c r="K27" s="10" t="n"/>
      <c r="L27" s="10" t="n"/>
      <c r="M27" s="18" t="n"/>
      <c r="N27" s="20">
        <f>IFERROR(IF(A27="","",IF(M27="","",M27+Parameter!$B$4)),"")</f>
        <v/>
      </c>
      <c r="O27" s="3">
        <f>IFERROR(IF(COUNTA(A27:M27)=0,"",IF(OR(A27="",B27="",C27="",D27="",E27="",F27="",G27="",H27="",I27="",J27="",K27="",L27="",M27=""),"Angaben ergänzen",IF(F27&lt;E27,"Datum prüfen",IF(H27&lt;=G27,"Zeitfenster prüfen",IF(L27="Beantragt","Freigabe entscheiden",IF(L27="Gesperrt","Gesperrt",IF(L27="Abgelaufen","Abgelaufen",IF(F27&lt;TODAY(),"Gültigkeit abgelaufen",IF(E27&gt;TODAY(),"Noch nicht gültig",IF(N27&lt;TODAY(),"Prüfung fällig",IF(F27-TODAY()&lt;=Parameter!$B$3,"Läuft bald ab","Freigabe aktuell"))))))))))),"Manuell prüfen")</f>
        <v/>
      </c>
    </row>
    <row r="28" ht="32" customHeight="1">
      <c r="A28" s="10" t="n"/>
      <c r="B28" s="10" t="n"/>
      <c r="C28" s="10" t="n"/>
      <c r="D28" s="10" t="n"/>
      <c r="E28" s="18" t="n"/>
      <c r="F28" s="18" t="n"/>
      <c r="G28" s="19" t="n"/>
      <c r="H28" s="19" t="n"/>
      <c r="I28" s="10" t="n"/>
      <c r="J28" s="10" t="n"/>
      <c r="K28" s="10" t="n"/>
      <c r="L28" s="10" t="n"/>
      <c r="M28" s="18" t="n"/>
      <c r="N28" s="21">
        <f>IFERROR(IF(A28="","",IF(M28="","",M28+Parameter!$B$4)),"")</f>
        <v/>
      </c>
      <c r="O28" s="5">
        <f>IFERROR(IF(COUNTA(A28:M28)=0,"",IF(OR(A28="",B28="",C28="",D28="",E28="",F28="",G28="",H28="",I28="",J28="",K28="",L28="",M28=""),"Angaben ergänzen",IF(F28&lt;E28,"Datum prüfen",IF(H28&lt;=G28,"Zeitfenster prüfen",IF(L28="Beantragt","Freigabe entscheiden",IF(L28="Gesperrt","Gesperrt",IF(L28="Abgelaufen","Abgelaufen",IF(F28&lt;TODAY(),"Gültigkeit abgelaufen",IF(E28&gt;TODAY(),"Noch nicht gültig",IF(N28&lt;TODAY(),"Prüfung fällig",IF(F28-TODAY()&lt;=Parameter!$B$3,"Läuft bald ab","Freigabe aktuell"))))))))))),"Manuell prüfen")</f>
        <v/>
      </c>
    </row>
    <row r="29" ht="32" customHeight="1">
      <c r="A29" s="10" t="n"/>
      <c r="B29" s="10" t="n"/>
      <c r="C29" s="10" t="n"/>
      <c r="D29" s="10" t="n"/>
      <c r="E29" s="18" t="n"/>
      <c r="F29" s="18" t="n"/>
      <c r="G29" s="19" t="n"/>
      <c r="H29" s="19" t="n"/>
      <c r="I29" s="10" t="n"/>
      <c r="J29" s="10" t="n"/>
      <c r="K29" s="10" t="n"/>
      <c r="L29" s="10" t="n"/>
      <c r="M29" s="18" t="n"/>
      <c r="N29" s="20">
        <f>IFERROR(IF(A29="","",IF(M29="","",M29+Parameter!$B$4)),"")</f>
        <v/>
      </c>
      <c r="O29" s="3">
        <f>IFERROR(IF(COUNTA(A29:M29)=0,"",IF(OR(A29="",B29="",C29="",D29="",E29="",F29="",G29="",H29="",I29="",J29="",K29="",L29="",M29=""),"Angaben ergänzen",IF(F29&lt;E29,"Datum prüfen",IF(H29&lt;=G29,"Zeitfenster prüfen",IF(L29="Beantragt","Freigabe entscheiden",IF(L29="Gesperrt","Gesperrt",IF(L29="Abgelaufen","Abgelaufen",IF(F29&lt;TODAY(),"Gültigkeit abgelaufen",IF(E29&gt;TODAY(),"Noch nicht gültig",IF(N29&lt;TODAY(),"Prüfung fällig",IF(F29-TODAY()&lt;=Parameter!$B$3,"Läuft bald ab","Freigabe aktuell"))))))))))),"Manuell prüfen")</f>
        <v/>
      </c>
    </row>
    <row r="30" ht="32" customHeight="1">
      <c r="A30" s="10" t="n"/>
      <c r="B30" s="10" t="n"/>
      <c r="C30" s="10" t="n"/>
      <c r="D30" s="10" t="n"/>
      <c r="E30" s="18" t="n"/>
      <c r="F30" s="18" t="n"/>
      <c r="G30" s="19" t="n"/>
      <c r="H30" s="19" t="n"/>
      <c r="I30" s="10" t="n"/>
      <c r="J30" s="10" t="n"/>
      <c r="K30" s="10" t="n"/>
      <c r="L30" s="10" t="n"/>
      <c r="M30" s="18" t="n"/>
      <c r="N30" s="21">
        <f>IFERROR(IF(A30="","",IF(M30="","",M30+Parameter!$B$4)),"")</f>
        <v/>
      </c>
      <c r="O30" s="5">
        <f>IFERROR(IF(COUNTA(A30:M30)=0,"",IF(OR(A30="",B30="",C30="",D30="",E30="",F30="",G30="",H30="",I30="",J30="",K30="",L30="",M30=""),"Angaben ergänzen",IF(F30&lt;E30,"Datum prüfen",IF(H30&lt;=G30,"Zeitfenster prüfen",IF(L30="Beantragt","Freigabe entscheiden",IF(L30="Gesperrt","Gesperrt",IF(L30="Abgelaufen","Abgelaufen",IF(F30&lt;TODAY(),"Gültigkeit abgelaufen",IF(E30&gt;TODAY(),"Noch nicht gültig",IF(N30&lt;TODAY(),"Prüfung fällig",IF(F30-TODAY()&lt;=Parameter!$B$3,"Läuft bald ab","Freigabe aktuell"))))))))))),"Manuell prüfen")</f>
        <v/>
      </c>
    </row>
    <row r="31" ht="32" customHeight="1">
      <c r="A31" s="10" t="n"/>
      <c r="B31" s="10" t="n"/>
      <c r="C31" s="10" t="n"/>
      <c r="D31" s="10" t="n"/>
      <c r="E31" s="18" t="n"/>
      <c r="F31" s="18" t="n"/>
      <c r="G31" s="19" t="n"/>
      <c r="H31" s="19" t="n"/>
      <c r="I31" s="10" t="n"/>
      <c r="J31" s="10" t="n"/>
      <c r="K31" s="10" t="n"/>
      <c r="L31" s="10" t="n"/>
      <c r="M31" s="18" t="n"/>
      <c r="N31" s="20">
        <f>IFERROR(IF(A31="","",IF(M31="","",M31+Parameter!$B$4)),"")</f>
        <v/>
      </c>
      <c r="O31" s="3">
        <f>IFERROR(IF(COUNTA(A31:M31)=0,"",IF(OR(A31="",B31="",C31="",D31="",E31="",F31="",G31="",H31="",I31="",J31="",K31="",L31="",M31=""),"Angaben ergänzen",IF(F31&lt;E31,"Datum prüfen",IF(H31&lt;=G31,"Zeitfenster prüfen",IF(L31="Beantragt","Freigabe entscheiden",IF(L31="Gesperrt","Gesperrt",IF(L31="Abgelaufen","Abgelaufen",IF(F31&lt;TODAY(),"Gültigkeit abgelaufen",IF(E31&gt;TODAY(),"Noch nicht gültig",IF(N31&lt;TODAY(),"Prüfung fällig",IF(F31-TODAY()&lt;=Parameter!$B$3,"Läuft bald ab","Freigabe aktuell"))))))))))),"Manuell prüfen")</f>
        <v/>
      </c>
    </row>
    <row r="32" ht="32" customHeight="1">
      <c r="A32" s="10" t="n"/>
      <c r="B32" s="10" t="n"/>
      <c r="C32" s="10" t="n"/>
      <c r="D32" s="10" t="n"/>
      <c r="E32" s="18" t="n"/>
      <c r="F32" s="18" t="n"/>
      <c r="G32" s="19" t="n"/>
      <c r="H32" s="19" t="n"/>
      <c r="I32" s="10" t="n"/>
      <c r="J32" s="10" t="n"/>
      <c r="K32" s="10" t="n"/>
      <c r="L32" s="10" t="n"/>
      <c r="M32" s="18" t="n"/>
      <c r="N32" s="21">
        <f>IFERROR(IF(A32="","",IF(M32="","",M32+Parameter!$B$4)),"")</f>
        <v/>
      </c>
      <c r="O32" s="5">
        <f>IFERROR(IF(COUNTA(A32:M32)=0,"",IF(OR(A32="",B32="",C32="",D32="",E32="",F32="",G32="",H32="",I32="",J32="",K32="",L32="",M32=""),"Angaben ergänzen",IF(F32&lt;E32,"Datum prüfen",IF(H32&lt;=G32,"Zeitfenster prüfen",IF(L32="Beantragt","Freigabe entscheiden",IF(L32="Gesperrt","Gesperrt",IF(L32="Abgelaufen","Abgelaufen",IF(F32&lt;TODAY(),"Gültigkeit abgelaufen",IF(E32&gt;TODAY(),"Noch nicht gültig",IF(N32&lt;TODAY(),"Prüfung fällig",IF(F32-TODAY()&lt;=Parameter!$B$3,"Läuft bald ab","Freigabe aktuell"))))))))))),"Manuell prüfen")</f>
        <v/>
      </c>
    </row>
    <row r="33" ht="32" customHeight="1">
      <c r="A33" s="10" t="n"/>
      <c r="B33" s="10" t="n"/>
      <c r="C33" s="10" t="n"/>
      <c r="D33" s="10" t="n"/>
      <c r="E33" s="18" t="n"/>
      <c r="F33" s="18" t="n"/>
      <c r="G33" s="19" t="n"/>
      <c r="H33" s="19" t="n"/>
      <c r="I33" s="10" t="n"/>
      <c r="J33" s="10" t="n"/>
      <c r="K33" s="10" t="n"/>
      <c r="L33" s="10" t="n"/>
      <c r="M33" s="18" t="n"/>
      <c r="N33" s="20">
        <f>IFERROR(IF(A33="","",IF(M33="","",M33+Parameter!$B$4)),"")</f>
        <v/>
      </c>
      <c r="O33" s="3">
        <f>IFERROR(IF(COUNTA(A33:M33)=0,"",IF(OR(A33="",B33="",C33="",D33="",E33="",F33="",G33="",H33="",I33="",J33="",K33="",L33="",M33=""),"Angaben ergänzen",IF(F33&lt;E33,"Datum prüfen",IF(H33&lt;=G33,"Zeitfenster prüfen",IF(L33="Beantragt","Freigabe entscheiden",IF(L33="Gesperrt","Gesperrt",IF(L33="Abgelaufen","Abgelaufen",IF(F33&lt;TODAY(),"Gültigkeit abgelaufen",IF(E33&gt;TODAY(),"Noch nicht gültig",IF(N33&lt;TODAY(),"Prüfung fällig",IF(F33-TODAY()&lt;=Parameter!$B$3,"Läuft bald ab","Freigabe aktuell"))))))))))),"Manuell prüfen")</f>
        <v/>
      </c>
    </row>
    <row r="34" ht="32" customHeight="1">
      <c r="A34" s="10" t="n"/>
      <c r="B34" s="10" t="n"/>
      <c r="C34" s="10" t="n"/>
      <c r="D34" s="10" t="n"/>
      <c r="E34" s="18" t="n"/>
      <c r="F34" s="18" t="n"/>
      <c r="G34" s="19" t="n"/>
      <c r="H34" s="19" t="n"/>
      <c r="I34" s="10" t="n"/>
      <c r="J34" s="10" t="n"/>
      <c r="K34" s="10" t="n"/>
      <c r="L34" s="10" t="n"/>
      <c r="M34" s="18" t="n"/>
      <c r="N34" s="21">
        <f>IFERROR(IF(A34="","",IF(M34="","",M34+Parameter!$B$4)),"")</f>
        <v/>
      </c>
      <c r="O34" s="5">
        <f>IFERROR(IF(COUNTA(A34:M34)=0,"",IF(OR(A34="",B34="",C34="",D34="",E34="",F34="",G34="",H34="",I34="",J34="",K34="",L34="",M34=""),"Angaben ergänzen",IF(F34&lt;E34,"Datum prüfen",IF(H34&lt;=G34,"Zeitfenster prüfen",IF(L34="Beantragt","Freigabe entscheiden",IF(L34="Gesperrt","Gesperrt",IF(L34="Abgelaufen","Abgelaufen",IF(F34&lt;TODAY(),"Gültigkeit abgelaufen",IF(E34&gt;TODAY(),"Noch nicht gültig",IF(N34&lt;TODAY(),"Prüfung fällig",IF(F34-TODAY()&lt;=Parameter!$B$3,"Läuft bald ab","Freigabe aktuell"))))))))))),"Manuell prüfen")</f>
        <v/>
      </c>
    </row>
    <row r="35" ht="32" customHeight="1">
      <c r="A35" s="10" t="n"/>
      <c r="B35" s="10" t="n"/>
      <c r="C35" s="10" t="n"/>
      <c r="D35" s="10" t="n"/>
      <c r="E35" s="18" t="n"/>
      <c r="F35" s="18" t="n"/>
      <c r="G35" s="19" t="n"/>
      <c r="H35" s="19" t="n"/>
      <c r="I35" s="10" t="n"/>
      <c r="J35" s="10" t="n"/>
      <c r="K35" s="10" t="n"/>
      <c r="L35" s="10" t="n"/>
      <c r="M35" s="18" t="n"/>
      <c r="N35" s="20">
        <f>IFERROR(IF(A35="","",IF(M35="","",M35+Parameter!$B$4)),"")</f>
        <v/>
      </c>
      <c r="O35" s="3">
        <f>IFERROR(IF(COUNTA(A35:M35)=0,"",IF(OR(A35="",B35="",C35="",D35="",E35="",F35="",G35="",H35="",I35="",J35="",K35="",L35="",M35=""),"Angaben ergänzen",IF(F35&lt;E35,"Datum prüfen",IF(H35&lt;=G35,"Zeitfenster prüfen",IF(L35="Beantragt","Freigabe entscheiden",IF(L35="Gesperrt","Gesperrt",IF(L35="Abgelaufen","Abgelaufen",IF(F35&lt;TODAY(),"Gültigkeit abgelaufen",IF(E35&gt;TODAY(),"Noch nicht gültig",IF(N35&lt;TODAY(),"Prüfung fällig",IF(F35-TODAY()&lt;=Parameter!$B$3,"Läuft bald ab","Freigabe aktuell"))))))))))),"Manuell prüfen")</f>
        <v/>
      </c>
    </row>
    <row r="36" ht="32" customHeight="1">
      <c r="A36" s="10" t="n"/>
      <c r="B36" s="10" t="n"/>
      <c r="C36" s="10" t="n"/>
      <c r="D36" s="10" t="n"/>
      <c r="E36" s="18" t="n"/>
      <c r="F36" s="18" t="n"/>
      <c r="G36" s="19" t="n"/>
      <c r="H36" s="19" t="n"/>
      <c r="I36" s="10" t="n"/>
      <c r="J36" s="10" t="n"/>
      <c r="K36" s="10" t="n"/>
      <c r="L36" s="10" t="n"/>
      <c r="M36" s="18" t="n"/>
      <c r="N36" s="21">
        <f>IFERROR(IF(A36="","",IF(M36="","",M36+Parameter!$B$4)),"")</f>
        <v/>
      </c>
      <c r="O36" s="5">
        <f>IFERROR(IF(COUNTA(A36:M36)=0,"",IF(OR(A36="",B36="",C36="",D36="",E36="",F36="",G36="",H36="",I36="",J36="",K36="",L36="",M36=""),"Angaben ergänzen",IF(F36&lt;E36,"Datum prüfen",IF(H36&lt;=G36,"Zeitfenster prüfen",IF(L36="Beantragt","Freigabe entscheiden",IF(L36="Gesperrt","Gesperrt",IF(L36="Abgelaufen","Abgelaufen",IF(F36&lt;TODAY(),"Gültigkeit abgelaufen",IF(E36&gt;TODAY(),"Noch nicht gültig",IF(N36&lt;TODAY(),"Prüfung fällig",IF(F36-TODAY()&lt;=Parameter!$B$3,"Läuft bald ab","Freigabe aktuell"))))))))))),"Manuell prüfen")</f>
        <v/>
      </c>
    </row>
    <row r="37" ht="32" customHeight="1">
      <c r="A37" s="10" t="n"/>
      <c r="B37" s="10" t="n"/>
      <c r="C37" s="10" t="n"/>
      <c r="D37" s="10" t="n"/>
      <c r="E37" s="18" t="n"/>
      <c r="F37" s="18" t="n"/>
      <c r="G37" s="19" t="n"/>
      <c r="H37" s="19" t="n"/>
      <c r="I37" s="10" t="n"/>
      <c r="J37" s="10" t="n"/>
      <c r="K37" s="10" t="n"/>
      <c r="L37" s="10" t="n"/>
      <c r="M37" s="18" t="n"/>
      <c r="N37" s="20">
        <f>IFERROR(IF(A37="","",IF(M37="","",M37+Parameter!$B$4)),"")</f>
        <v/>
      </c>
      <c r="O37" s="3">
        <f>IFERROR(IF(COUNTA(A37:M37)=0,"",IF(OR(A37="",B37="",C37="",D37="",E37="",F37="",G37="",H37="",I37="",J37="",K37="",L37="",M37=""),"Angaben ergänzen",IF(F37&lt;E37,"Datum prüfen",IF(H37&lt;=G37,"Zeitfenster prüfen",IF(L37="Beantragt","Freigabe entscheiden",IF(L37="Gesperrt","Gesperrt",IF(L37="Abgelaufen","Abgelaufen",IF(F37&lt;TODAY(),"Gültigkeit abgelaufen",IF(E37&gt;TODAY(),"Noch nicht gültig",IF(N37&lt;TODAY(),"Prüfung fällig",IF(F37-TODAY()&lt;=Parameter!$B$3,"Läuft bald ab","Freigabe aktuell"))))))))))),"Manuell prüfen")</f>
        <v/>
      </c>
    </row>
    <row r="38" ht="32" customHeight="1">
      <c r="A38" s="10" t="n"/>
      <c r="B38" s="10" t="n"/>
      <c r="C38" s="10" t="n"/>
      <c r="D38" s="10" t="n"/>
      <c r="E38" s="18" t="n"/>
      <c r="F38" s="18" t="n"/>
      <c r="G38" s="19" t="n"/>
      <c r="H38" s="19" t="n"/>
      <c r="I38" s="10" t="n"/>
      <c r="J38" s="10" t="n"/>
      <c r="K38" s="10" t="n"/>
      <c r="L38" s="10" t="n"/>
      <c r="M38" s="18" t="n"/>
      <c r="N38" s="21">
        <f>IFERROR(IF(A38="","",IF(M38="","",M38+Parameter!$B$4)),"")</f>
        <v/>
      </c>
      <c r="O38" s="5">
        <f>IFERROR(IF(COUNTA(A38:M38)=0,"",IF(OR(A38="",B38="",C38="",D38="",E38="",F38="",G38="",H38="",I38="",J38="",K38="",L38="",M38=""),"Angaben ergänzen",IF(F38&lt;E38,"Datum prüfen",IF(H38&lt;=G38,"Zeitfenster prüfen",IF(L38="Beantragt","Freigabe entscheiden",IF(L38="Gesperrt","Gesperrt",IF(L38="Abgelaufen","Abgelaufen",IF(F38&lt;TODAY(),"Gültigkeit abgelaufen",IF(E38&gt;TODAY(),"Noch nicht gültig",IF(N38&lt;TODAY(),"Prüfung fällig",IF(F38-TODAY()&lt;=Parameter!$B$3,"Läuft bald ab","Freigabe aktuell"))))))))))),"Manuell prüfen")</f>
        <v/>
      </c>
    </row>
    <row r="39" ht="32" customHeight="1">
      <c r="A39" s="10" t="n"/>
      <c r="B39" s="10" t="n"/>
      <c r="C39" s="10" t="n"/>
      <c r="D39" s="10" t="n"/>
      <c r="E39" s="18" t="n"/>
      <c r="F39" s="18" t="n"/>
      <c r="G39" s="19" t="n"/>
      <c r="H39" s="19" t="n"/>
      <c r="I39" s="10" t="n"/>
      <c r="J39" s="10" t="n"/>
      <c r="K39" s="10" t="n"/>
      <c r="L39" s="10" t="n"/>
      <c r="M39" s="18" t="n"/>
      <c r="N39" s="20">
        <f>IFERROR(IF(A39="","",IF(M39="","",M39+Parameter!$B$4)),"")</f>
        <v/>
      </c>
      <c r="O39" s="3">
        <f>IFERROR(IF(COUNTA(A39:M39)=0,"",IF(OR(A39="",B39="",C39="",D39="",E39="",F39="",G39="",H39="",I39="",J39="",K39="",L39="",M39=""),"Angaben ergänzen",IF(F39&lt;E39,"Datum prüfen",IF(H39&lt;=G39,"Zeitfenster prüfen",IF(L39="Beantragt","Freigabe entscheiden",IF(L39="Gesperrt","Gesperrt",IF(L39="Abgelaufen","Abgelaufen",IF(F39&lt;TODAY(),"Gültigkeit abgelaufen",IF(E39&gt;TODAY(),"Noch nicht gültig",IF(N39&lt;TODAY(),"Prüfung fällig",IF(F39-TODAY()&lt;=Parameter!$B$3,"Läuft bald ab","Freigabe aktuell"))))))))))),"Manuell prüfen")</f>
        <v/>
      </c>
    </row>
    <row r="40" ht="32" customHeight="1">
      <c r="A40" s="10" t="n"/>
      <c r="B40" s="10" t="n"/>
      <c r="C40" s="10" t="n"/>
      <c r="D40" s="10" t="n"/>
      <c r="E40" s="18" t="n"/>
      <c r="F40" s="18" t="n"/>
      <c r="G40" s="19" t="n"/>
      <c r="H40" s="19" t="n"/>
      <c r="I40" s="10" t="n"/>
      <c r="J40" s="10" t="n"/>
      <c r="K40" s="10" t="n"/>
      <c r="L40" s="10" t="n"/>
      <c r="M40" s="18" t="n"/>
      <c r="N40" s="21">
        <f>IFERROR(IF(A40="","",IF(M40="","",M40+Parameter!$B$4)),"")</f>
        <v/>
      </c>
      <c r="O40" s="5">
        <f>IFERROR(IF(COUNTA(A40:M40)=0,"",IF(OR(A40="",B40="",C40="",D40="",E40="",F40="",G40="",H40="",I40="",J40="",K40="",L40="",M40=""),"Angaben ergänzen",IF(F40&lt;E40,"Datum prüfen",IF(H40&lt;=G40,"Zeitfenster prüfen",IF(L40="Beantragt","Freigabe entscheiden",IF(L40="Gesperrt","Gesperrt",IF(L40="Abgelaufen","Abgelaufen",IF(F40&lt;TODAY(),"Gültigkeit abgelaufen",IF(E40&gt;TODAY(),"Noch nicht gültig",IF(N40&lt;TODAY(),"Prüfung fällig",IF(F40-TODAY()&lt;=Parameter!$B$3,"Läuft bald ab","Freigabe aktuell"))))))))))),"Manuell prüfen")</f>
        <v/>
      </c>
    </row>
    <row r="41" ht="32" customHeight="1">
      <c r="A41" s="10" t="n"/>
      <c r="B41" s="10" t="n"/>
      <c r="C41" s="10" t="n"/>
      <c r="D41" s="10" t="n"/>
      <c r="E41" s="18" t="n"/>
      <c r="F41" s="18" t="n"/>
      <c r="G41" s="19" t="n"/>
      <c r="H41" s="19" t="n"/>
      <c r="I41" s="10" t="n"/>
      <c r="J41" s="10" t="n"/>
      <c r="K41" s="10" t="n"/>
      <c r="L41" s="10" t="n"/>
      <c r="M41" s="18" t="n"/>
      <c r="N41" s="20">
        <f>IFERROR(IF(A41="","",IF(M41="","",M41+Parameter!$B$4)),"")</f>
        <v/>
      </c>
      <c r="O41" s="3">
        <f>IFERROR(IF(COUNTA(A41:M41)=0,"",IF(OR(A41="",B41="",C41="",D41="",E41="",F41="",G41="",H41="",I41="",J41="",K41="",L41="",M41=""),"Angaben ergänzen",IF(F41&lt;E41,"Datum prüfen",IF(H41&lt;=G41,"Zeitfenster prüfen",IF(L41="Beantragt","Freigabe entscheiden",IF(L41="Gesperrt","Gesperrt",IF(L41="Abgelaufen","Abgelaufen",IF(F41&lt;TODAY(),"Gültigkeit abgelaufen",IF(E41&gt;TODAY(),"Noch nicht gültig",IF(N41&lt;TODAY(),"Prüfung fällig",IF(F41-TODAY()&lt;=Parameter!$B$3,"Läuft bald ab","Freigabe aktuell"))))))))))),"Manuell prüfen")</f>
        <v/>
      </c>
    </row>
    <row r="42" ht="32" customHeight="1">
      <c r="A42" s="10" t="n"/>
      <c r="B42" s="10" t="n"/>
      <c r="C42" s="10" t="n"/>
      <c r="D42" s="10" t="n"/>
      <c r="E42" s="18" t="n"/>
      <c r="F42" s="18" t="n"/>
      <c r="G42" s="19" t="n"/>
      <c r="H42" s="19" t="n"/>
      <c r="I42" s="10" t="n"/>
      <c r="J42" s="10" t="n"/>
      <c r="K42" s="10" t="n"/>
      <c r="L42" s="10" t="n"/>
      <c r="M42" s="18" t="n"/>
      <c r="N42" s="21">
        <f>IFERROR(IF(A42="","",IF(M42="","",M42+Parameter!$B$4)),"")</f>
        <v/>
      </c>
      <c r="O42" s="5">
        <f>IFERROR(IF(COUNTA(A42:M42)=0,"",IF(OR(A42="",B42="",C42="",D42="",E42="",F42="",G42="",H42="",I42="",J42="",K42="",L42="",M42=""),"Angaben ergänzen",IF(F42&lt;E42,"Datum prüfen",IF(H42&lt;=G42,"Zeitfenster prüfen",IF(L42="Beantragt","Freigabe entscheiden",IF(L42="Gesperrt","Gesperrt",IF(L42="Abgelaufen","Abgelaufen",IF(F42&lt;TODAY(),"Gültigkeit abgelaufen",IF(E42&gt;TODAY(),"Noch nicht gültig",IF(N42&lt;TODAY(),"Prüfung fällig",IF(F42-TODAY()&lt;=Parameter!$B$3,"Läuft bald ab","Freigabe aktuell"))))))))))),"Manuell prüfen")</f>
        <v/>
      </c>
    </row>
    <row r="43" ht="32" customHeight="1">
      <c r="A43" s="10" t="n"/>
      <c r="B43" s="10" t="n"/>
      <c r="C43" s="10" t="n"/>
      <c r="D43" s="10" t="n"/>
      <c r="E43" s="18" t="n"/>
      <c r="F43" s="18" t="n"/>
      <c r="G43" s="19" t="n"/>
      <c r="H43" s="19" t="n"/>
      <c r="I43" s="10" t="n"/>
      <c r="J43" s="10" t="n"/>
      <c r="K43" s="10" t="n"/>
      <c r="L43" s="10" t="n"/>
      <c r="M43" s="18" t="n"/>
      <c r="N43" s="20">
        <f>IFERROR(IF(A43="","",IF(M43="","",M43+Parameter!$B$4)),"")</f>
        <v/>
      </c>
      <c r="O43" s="3">
        <f>IFERROR(IF(COUNTA(A43:M43)=0,"",IF(OR(A43="",B43="",C43="",D43="",E43="",F43="",G43="",H43="",I43="",J43="",K43="",L43="",M43=""),"Angaben ergänzen",IF(F43&lt;E43,"Datum prüfen",IF(H43&lt;=G43,"Zeitfenster prüfen",IF(L43="Beantragt","Freigabe entscheiden",IF(L43="Gesperrt","Gesperrt",IF(L43="Abgelaufen","Abgelaufen",IF(F43&lt;TODAY(),"Gültigkeit abgelaufen",IF(E43&gt;TODAY(),"Noch nicht gültig",IF(N43&lt;TODAY(),"Prüfung fällig",IF(F43-TODAY()&lt;=Parameter!$B$3,"Läuft bald ab","Freigabe aktuell"))))))))))),"Manuell prüfen")</f>
        <v/>
      </c>
    </row>
    <row r="44" ht="32" customHeight="1">
      <c r="A44" s="10" t="n"/>
      <c r="B44" s="10" t="n"/>
      <c r="C44" s="10" t="n"/>
      <c r="D44" s="10" t="n"/>
      <c r="E44" s="18" t="n"/>
      <c r="F44" s="18" t="n"/>
      <c r="G44" s="19" t="n"/>
      <c r="H44" s="19" t="n"/>
      <c r="I44" s="10" t="n"/>
      <c r="J44" s="10" t="n"/>
      <c r="K44" s="10" t="n"/>
      <c r="L44" s="10" t="n"/>
      <c r="M44" s="18" t="n"/>
      <c r="N44" s="21">
        <f>IFERROR(IF(A44="","",IF(M44="","",M44+Parameter!$B$4)),"")</f>
        <v/>
      </c>
      <c r="O44" s="5">
        <f>IFERROR(IF(COUNTA(A44:M44)=0,"",IF(OR(A44="",B44="",C44="",D44="",E44="",F44="",G44="",H44="",I44="",J44="",K44="",L44="",M44=""),"Angaben ergänzen",IF(F44&lt;E44,"Datum prüfen",IF(H44&lt;=G44,"Zeitfenster prüfen",IF(L44="Beantragt","Freigabe entscheiden",IF(L44="Gesperrt","Gesperrt",IF(L44="Abgelaufen","Abgelaufen",IF(F44&lt;TODAY(),"Gültigkeit abgelaufen",IF(E44&gt;TODAY(),"Noch nicht gültig",IF(N44&lt;TODAY(),"Prüfung fällig",IF(F44-TODAY()&lt;=Parameter!$B$3,"Läuft bald ab","Freigabe aktuell"))))))))))),"Manuell prüfen")</f>
        <v/>
      </c>
    </row>
    <row r="45" ht="32" customHeight="1">
      <c r="A45" s="10" t="n"/>
      <c r="B45" s="10" t="n"/>
      <c r="C45" s="10" t="n"/>
      <c r="D45" s="10" t="n"/>
      <c r="E45" s="18" t="n"/>
      <c r="F45" s="18" t="n"/>
      <c r="G45" s="19" t="n"/>
      <c r="H45" s="19" t="n"/>
      <c r="I45" s="10" t="n"/>
      <c r="J45" s="10" t="n"/>
      <c r="K45" s="10" t="n"/>
      <c r="L45" s="10" t="n"/>
      <c r="M45" s="18" t="n"/>
      <c r="N45" s="20">
        <f>IFERROR(IF(A45="","",IF(M45="","",M45+Parameter!$B$4)),"")</f>
        <v/>
      </c>
      <c r="O45" s="3">
        <f>IFERROR(IF(COUNTA(A45:M45)=0,"",IF(OR(A45="",B45="",C45="",D45="",E45="",F45="",G45="",H45="",I45="",J45="",K45="",L45="",M45=""),"Angaben ergänzen",IF(F45&lt;E45,"Datum prüfen",IF(H45&lt;=G45,"Zeitfenster prüfen",IF(L45="Beantragt","Freigabe entscheiden",IF(L45="Gesperrt","Gesperrt",IF(L45="Abgelaufen","Abgelaufen",IF(F45&lt;TODAY(),"Gültigkeit abgelaufen",IF(E45&gt;TODAY(),"Noch nicht gültig",IF(N45&lt;TODAY(),"Prüfung fällig",IF(F45-TODAY()&lt;=Parameter!$B$3,"Läuft bald ab","Freigabe aktuell"))))))))))),"Manuell prüfen")</f>
        <v/>
      </c>
    </row>
    <row r="46" ht="32" customHeight="1">
      <c r="A46" s="10" t="n"/>
      <c r="B46" s="10" t="n"/>
      <c r="C46" s="10" t="n"/>
      <c r="D46" s="10" t="n"/>
      <c r="E46" s="18" t="n"/>
      <c r="F46" s="18" t="n"/>
      <c r="G46" s="19" t="n"/>
      <c r="H46" s="19" t="n"/>
      <c r="I46" s="10" t="n"/>
      <c r="J46" s="10" t="n"/>
      <c r="K46" s="10" t="n"/>
      <c r="L46" s="10" t="n"/>
      <c r="M46" s="18" t="n"/>
      <c r="N46" s="21">
        <f>IFERROR(IF(A46="","",IF(M46="","",M46+Parameter!$B$4)),"")</f>
        <v/>
      </c>
      <c r="O46" s="5">
        <f>IFERROR(IF(COUNTA(A46:M46)=0,"",IF(OR(A46="",B46="",C46="",D46="",E46="",F46="",G46="",H46="",I46="",J46="",K46="",L46="",M46=""),"Angaben ergänzen",IF(F46&lt;E46,"Datum prüfen",IF(H46&lt;=G46,"Zeitfenster prüfen",IF(L46="Beantragt","Freigabe entscheiden",IF(L46="Gesperrt","Gesperrt",IF(L46="Abgelaufen","Abgelaufen",IF(F46&lt;TODAY(),"Gültigkeit abgelaufen",IF(E46&gt;TODAY(),"Noch nicht gültig",IF(N46&lt;TODAY(),"Prüfung fällig",IF(F46-TODAY()&lt;=Parameter!$B$3,"Läuft bald ab","Freigabe aktuell"))))))))))),"Manuell prüfen")</f>
        <v/>
      </c>
    </row>
    <row r="47" ht="32" customHeight="1">
      <c r="A47" s="10" t="n"/>
      <c r="B47" s="10" t="n"/>
      <c r="C47" s="10" t="n"/>
      <c r="D47" s="10" t="n"/>
      <c r="E47" s="18" t="n"/>
      <c r="F47" s="18" t="n"/>
      <c r="G47" s="19" t="n"/>
      <c r="H47" s="19" t="n"/>
      <c r="I47" s="10" t="n"/>
      <c r="J47" s="10" t="n"/>
      <c r="K47" s="10" t="n"/>
      <c r="L47" s="10" t="n"/>
      <c r="M47" s="18" t="n"/>
      <c r="N47" s="20">
        <f>IFERROR(IF(A47="","",IF(M47="","",M47+Parameter!$B$4)),"")</f>
        <v/>
      </c>
      <c r="O47" s="3">
        <f>IFERROR(IF(COUNTA(A47:M47)=0,"",IF(OR(A47="",B47="",C47="",D47="",E47="",F47="",G47="",H47="",I47="",J47="",K47="",L47="",M47=""),"Angaben ergänzen",IF(F47&lt;E47,"Datum prüfen",IF(H47&lt;=G47,"Zeitfenster prüfen",IF(L47="Beantragt","Freigabe entscheiden",IF(L47="Gesperrt","Gesperrt",IF(L47="Abgelaufen","Abgelaufen",IF(F47&lt;TODAY(),"Gültigkeit abgelaufen",IF(E47&gt;TODAY(),"Noch nicht gültig",IF(N47&lt;TODAY(),"Prüfung fällig",IF(F47-TODAY()&lt;=Parameter!$B$3,"Läuft bald ab","Freigabe aktuell"))))))))))),"Manuell prüfen")</f>
        <v/>
      </c>
    </row>
    <row r="48" ht="32" customHeight="1">
      <c r="A48" s="10" t="n"/>
      <c r="B48" s="10" t="n"/>
      <c r="C48" s="10" t="n"/>
      <c r="D48" s="10" t="n"/>
      <c r="E48" s="18" t="n"/>
      <c r="F48" s="18" t="n"/>
      <c r="G48" s="19" t="n"/>
      <c r="H48" s="19" t="n"/>
      <c r="I48" s="10" t="n"/>
      <c r="J48" s="10" t="n"/>
      <c r="K48" s="10" t="n"/>
      <c r="L48" s="10" t="n"/>
      <c r="M48" s="18" t="n"/>
      <c r="N48" s="21">
        <f>IFERROR(IF(A48="","",IF(M48="","",M48+Parameter!$B$4)),"")</f>
        <v/>
      </c>
      <c r="O48" s="5">
        <f>IFERROR(IF(COUNTA(A48:M48)=0,"",IF(OR(A48="",B48="",C48="",D48="",E48="",F48="",G48="",H48="",I48="",J48="",K48="",L48="",M48=""),"Angaben ergänzen",IF(F48&lt;E48,"Datum prüfen",IF(H48&lt;=G48,"Zeitfenster prüfen",IF(L48="Beantragt","Freigabe entscheiden",IF(L48="Gesperrt","Gesperrt",IF(L48="Abgelaufen","Abgelaufen",IF(F48&lt;TODAY(),"Gültigkeit abgelaufen",IF(E48&gt;TODAY(),"Noch nicht gültig",IF(N48&lt;TODAY(),"Prüfung fällig",IF(F48-TODAY()&lt;=Parameter!$B$3,"Läuft bald ab","Freigabe aktuell"))))))))))),"Manuell prüfen")</f>
        <v/>
      </c>
    </row>
    <row r="49" ht="32" customHeight="1">
      <c r="A49" s="10" t="n"/>
      <c r="B49" s="10" t="n"/>
      <c r="C49" s="10" t="n"/>
      <c r="D49" s="10" t="n"/>
      <c r="E49" s="18" t="n"/>
      <c r="F49" s="18" t="n"/>
      <c r="G49" s="19" t="n"/>
      <c r="H49" s="19" t="n"/>
      <c r="I49" s="10" t="n"/>
      <c r="J49" s="10" t="n"/>
      <c r="K49" s="10" t="n"/>
      <c r="L49" s="10" t="n"/>
      <c r="M49" s="18" t="n"/>
      <c r="N49" s="20">
        <f>IFERROR(IF(A49="","",IF(M49="","",M49+Parameter!$B$4)),"")</f>
        <v/>
      </c>
      <c r="O49" s="3">
        <f>IFERROR(IF(COUNTA(A49:M49)=0,"",IF(OR(A49="",B49="",C49="",D49="",E49="",F49="",G49="",H49="",I49="",J49="",K49="",L49="",M49=""),"Angaben ergänzen",IF(F49&lt;E49,"Datum prüfen",IF(H49&lt;=G49,"Zeitfenster prüfen",IF(L49="Beantragt","Freigabe entscheiden",IF(L49="Gesperrt","Gesperrt",IF(L49="Abgelaufen","Abgelaufen",IF(F49&lt;TODAY(),"Gültigkeit abgelaufen",IF(E49&gt;TODAY(),"Noch nicht gültig",IF(N49&lt;TODAY(),"Prüfung fällig",IF(F49-TODAY()&lt;=Parameter!$B$3,"Läuft bald ab","Freigabe aktuell"))))))))))),"Manuell prüfen")</f>
        <v/>
      </c>
    </row>
    <row r="50" ht="32" customHeight="1">
      <c r="A50" s="10" t="n"/>
      <c r="B50" s="10" t="n"/>
      <c r="C50" s="10" t="n"/>
      <c r="D50" s="10" t="n"/>
      <c r="E50" s="18" t="n"/>
      <c r="F50" s="18" t="n"/>
      <c r="G50" s="19" t="n"/>
      <c r="H50" s="19" t="n"/>
      <c r="I50" s="10" t="n"/>
      <c r="J50" s="10" t="n"/>
      <c r="K50" s="10" t="n"/>
      <c r="L50" s="10" t="n"/>
      <c r="M50" s="18" t="n"/>
      <c r="N50" s="21">
        <f>IFERROR(IF(A50="","",IF(M50="","",M50+Parameter!$B$4)),"")</f>
        <v/>
      </c>
      <c r="O50" s="5">
        <f>IFERROR(IF(COUNTA(A50:M50)=0,"",IF(OR(A50="",B50="",C50="",D50="",E50="",F50="",G50="",H50="",I50="",J50="",K50="",L50="",M50=""),"Angaben ergänzen",IF(F50&lt;E50,"Datum prüfen",IF(H50&lt;=G50,"Zeitfenster prüfen",IF(L50="Beantragt","Freigabe entscheiden",IF(L50="Gesperrt","Gesperrt",IF(L50="Abgelaufen","Abgelaufen",IF(F50&lt;TODAY(),"Gültigkeit abgelaufen",IF(E50&gt;TODAY(),"Noch nicht gültig",IF(N50&lt;TODAY(),"Prüfung fällig",IF(F50-TODAY()&lt;=Parameter!$B$3,"Läuft bald ab","Freigabe aktuell"))))))))))),"Manuell prüfen")</f>
        <v/>
      </c>
    </row>
    <row r="51" ht="32" customHeight="1">
      <c r="A51" s="10" t="n"/>
      <c r="B51" s="10" t="n"/>
      <c r="C51" s="10" t="n"/>
      <c r="D51" s="10" t="n"/>
      <c r="E51" s="18" t="n"/>
      <c r="F51" s="18" t="n"/>
      <c r="G51" s="19" t="n"/>
      <c r="H51" s="19" t="n"/>
      <c r="I51" s="10" t="n"/>
      <c r="J51" s="10" t="n"/>
      <c r="K51" s="10" t="n"/>
      <c r="L51" s="10" t="n"/>
      <c r="M51" s="18" t="n"/>
      <c r="N51" s="20">
        <f>IFERROR(IF(A51="","",IF(M51="","",M51+Parameter!$B$4)),"")</f>
        <v/>
      </c>
      <c r="O51" s="3">
        <f>IFERROR(IF(COUNTA(A51:M51)=0,"",IF(OR(A51="",B51="",C51="",D51="",E51="",F51="",G51="",H51="",I51="",J51="",K51="",L51="",M51=""),"Angaben ergänzen",IF(F51&lt;E51,"Datum prüfen",IF(H51&lt;=G51,"Zeitfenster prüfen",IF(L51="Beantragt","Freigabe entscheiden",IF(L51="Gesperrt","Gesperrt",IF(L51="Abgelaufen","Abgelaufen",IF(F51&lt;TODAY(),"Gültigkeit abgelaufen",IF(E51&gt;TODAY(),"Noch nicht gültig",IF(N51&lt;TODAY(),"Prüfung fällig",IF(F51-TODAY()&lt;=Parameter!$B$3,"Läuft bald ab","Freigabe aktuell"))))))))))),"Manuell prüfen")</f>
        <v/>
      </c>
    </row>
    <row r="52" ht="32" customHeight="1">
      <c r="A52" s="10" t="n"/>
      <c r="B52" s="10" t="n"/>
      <c r="C52" s="10" t="n"/>
      <c r="D52" s="10" t="n"/>
      <c r="E52" s="18" t="n"/>
      <c r="F52" s="18" t="n"/>
      <c r="G52" s="19" t="n"/>
      <c r="H52" s="19" t="n"/>
      <c r="I52" s="10" t="n"/>
      <c r="J52" s="10" t="n"/>
      <c r="K52" s="10" t="n"/>
      <c r="L52" s="10" t="n"/>
      <c r="M52" s="18" t="n"/>
      <c r="N52" s="21">
        <f>IFERROR(IF(A52="","",IF(M52="","",M52+Parameter!$B$4)),"")</f>
        <v/>
      </c>
      <c r="O52" s="5">
        <f>IFERROR(IF(COUNTA(A52:M52)=0,"",IF(OR(A52="",B52="",C52="",D52="",E52="",F52="",G52="",H52="",I52="",J52="",K52="",L52="",M52=""),"Angaben ergänzen",IF(F52&lt;E52,"Datum prüfen",IF(H52&lt;=G52,"Zeitfenster prüfen",IF(L52="Beantragt","Freigabe entscheiden",IF(L52="Gesperrt","Gesperrt",IF(L52="Abgelaufen","Abgelaufen",IF(F52&lt;TODAY(),"Gültigkeit abgelaufen",IF(E52&gt;TODAY(),"Noch nicht gültig",IF(N52&lt;TODAY(),"Prüfung fällig",IF(F52-TODAY()&lt;=Parameter!$B$3,"Läuft bald ab","Freigabe aktuell"))))))))))),"Manuell prüfen")</f>
        <v/>
      </c>
    </row>
    <row r="53" ht="32" customHeight="1">
      <c r="A53" s="10" t="n"/>
      <c r="B53" s="10" t="n"/>
      <c r="C53" s="10" t="n"/>
      <c r="D53" s="10" t="n"/>
      <c r="E53" s="18" t="n"/>
      <c r="F53" s="18" t="n"/>
      <c r="G53" s="19" t="n"/>
      <c r="H53" s="19" t="n"/>
      <c r="I53" s="10" t="n"/>
      <c r="J53" s="10" t="n"/>
      <c r="K53" s="10" t="n"/>
      <c r="L53" s="10" t="n"/>
      <c r="M53" s="18" t="n"/>
      <c r="N53" s="20">
        <f>IFERROR(IF(A53="","",IF(M53="","",M53+Parameter!$B$4)),"")</f>
        <v/>
      </c>
      <c r="O53" s="3">
        <f>IFERROR(IF(COUNTA(A53:M53)=0,"",IF(OR(A53="",B53="",C53="",D53="",E53="",F53="",G53="",H53="",I53="",J53="",K53="",L53="",M53=""),"Angaben ergänzen",IF(F53&lt;E53,"Datum prüfen",IF(H53&lt;=G53,"Zeitfenster prüfen",IF(L53="Beantragt","Freigabe entscheiden",IF(L53="Gesperrt","Gesperrt",IF(L53="Abgelaufen","Abgelaufen",IF(F53&lt;TODAY(),"Gültigkeit abgelaufen",IF(E53&gt;TODAY(),"Noch nicht gültig",IF(N53&lt;TODAY(),"Prüfung fällig",IF(F53-TODAY()&lt;=Parameter!$B$3,"Läuft bald ab","Freigabe aktuell"))))))))))),"Manuell prüfen")</f>
        <v/>
      </c>
    </row>
    <row r="54" ht="32" customHeight="1">
      <c r="A54" s="10" t="n"/>
      <c r="B54" s="10" t="n"/>
      <c r="C54" s="10" t="n"/>
      <c r="D54" s="10" t="n"/>
      <c r="E54" s="18" t="n"/>
      <c r="F54" s="18" t="n"/>
      <c r="G54" s="19" t="n"/>
      <c r="H54" s="19" t="n"/>
      <c r="I54" s="10" t="n"/>
      <c r="J54" s="10" t="n"/>
      <c r="K54" s="10" t="n"/>
      <c r="L54" s="10" t="n"/>
      <c r="M54" s="18" t="n"/>
      <c r="N54" s="21">
        <f>IFERROR(IF(A54="","",IF(M54="","",M54+Parameter!$B$4)),"")</f>
        <v/>
      </c>
      <c r="O54" s="5">
        <f>IFERROR(IF(COUNTA(A54:M54)=0,"",IF(OR(A54="",B54="",C54="",D54="",E54="",F54="",G54="",H54="",I54="",J54="",K54="",L54="",M54=""),"Angaben ergänzen",IF(F54&lt;E54,"Datum prüfen",IF(H54&lt;=G54,"Zeitfenster prüfen",IF(L54="Beantragt","Freigabe entscheiden",IF(L54="Gesperrt","Gesperrt",IF(L54="Abgelaufen","Abgelaufen",IF(F54&lt;TODAY(),"Gültigkeit abgelaufen",IF(E54&gt;TODAY(),"Noch nicht gültig",IF(N54&lt;TODAY(),"Prüfung fällig",IF(F54-TODAY()&lt;=Parameter!$B$3,"Läuft bald ab","Freigabe aktuell"))))))))))),"Manuell prüfen")</f>
        <v/>
      </c>
    </row>
    <row r="55" ht="32" customHeight="1">
      <c r="A55" s="10" t="n"/>
      <c r="B55" s="10" t="n"/>
      <c r="C55" s="10" t="n"/>
      <c r="D55" s="10" t="n"/>
      <c r="E55" s="18" t="n"/>
      <c r="F55" s="18" t="n"/>
      <c r="G55" s="19" t="n"/>
      <c r="H55" s="19" t="n"/>
      <c r="I55" s="10" t="n"/>
      <c r="J55" s="10" t="n"/>
      <c r="K55" s="10" t="n"/>
      <c r="L55" s="10" t="n"/>
      <c r="M55" s="18" t="n"/>
      <c r="N55" s="20">
        <f>IFERROR(IF(A55="","",IF(M55="","",M55+Parameter!$B$4)),"")</f>
        <v/>
      </c>
      <c r="O55" s="3">
        <f>IFERROR(IF(COUNTA(A55:M55)=0,"",IF(OR(A55="",B55="",C55="",D55="",E55="",F55="",G55="",H55="",I55="",J55="",K55="",L55="",M55=""),"Angaben ergänzen",IF(F55&lt;E55,"Datum prüfen",IF(H55&lt;=G55,"Zeitfenster prüfen",IF(L55="Beantragt","Freigabe entscheiden",IF(L55="Gesperrt","Gesperrt",IF(L55="Abgelaufen","Abgelaufen",IF(F55&lt;TODAY(),"Gültigkeit abgelaufen",IF(E55&gt;TODAY(),"Noch nicht gültig",IF(N55&lt;TODAY(),"Prüfung fällig",IF(F55-TODAY()&lt;=Parameter!$B$3,"Läuft bald ab","Freigabe aktuell"))))))))))),"Manuell prüfen")</f>
        <v/>
      </c>
    </row>
    <row r="56" ht="32" customHeight="1">
      <c r="A56" s="10" t="n"/>
      <c r="B56" s="10" t="n"/>
      <c r="C56" s="10" t="n"/>
      <c r="D56" s="10" t="n"/>
      <c r="E56" s="18" t="n"/>
      <c r="F56" s="18" t="n"/>
      <c r="G56" s="19" t="n"/>
      <c r="H56" s="19" t="n"/>
      <c r="I56" s="10" t="n"/>
      <c r="J56" s="10" t="n"/>
      <c r="K56" s="10" t="n"/>
      <c r="L56" s="10" t="n"/>
      <c r="M56" s="18" t="n"/>
      <c r="N56" s="21">
        <f>IFERROR(IF(A56="","",IF(M56="","",M56+Parameter!$B$4)),"")</f>
        <v/>
      </c>
      <c r="O56" s="5">
        <f>IFERROR(IF(COUNTA(A56:M56)=0,"",IF(OR(A56="",B56="",C56="",D56="",E56="",F56="",G56="",H56="",I56="",J56="",K56="",L56="",M56=""),"Angaben ergänzen",IF(F56&lt;E56,"Datum prüfen",IF(H56&lt;=G56,"Zeitfenster prüfen",IF(L56="Beantragt","Freigabe entscheiden",IF(L56="Gesperrt","Gesperrt",IF(L56="Abgelaufen","Abgelaufen",IF(F56&lt;TODAY(),"Gültigkeit abgelaufen",IF(E56&gt;TODAY(),"Noch nicht gültig",IF(N56&lt;TODAY(),"Prüfung fällig",IF(F56-TODAY()&lt;=Parameter!$B$3,"Läuft bald ab","Freigabe aktuell"))))))))))),"Manuell prüfen")</f>
        <v/>
      </c>
    </row>
    <row r="57" ht="32" customHeight="1">
      <c r="A57" s="10" t="n"/>
      <c r="B57" s="10" t="n"/>
      <c r="C57" s="10" t="n"/>
      <c r="D57" s="10" t="n"/>
      <c r="E57" s="18" t="n"/>
      <c r="F57" s="18" t="n"/>
      <c r="G57" s="19" t="n"/>
      <c r="H57" s="19" t="n"/>
      <c r="I57" s="10" t="n"/>
      <c r="J57" s="10" t="n"/>
      <c r="K57" s="10" t="n"/>
      <c r="L57" s="10" t="n"/>
      <c r="M57" s="18" t="n"/>
      <c r="N57" s="20">
        <f>IFERROR(IF(A57="","",IF(M57="","",M57+Parameter!$B$4)),"")</f>
        <v/>
      </c>
      <c r="O57" s="3">
        <f>IFERROR(IF(COUNTA(A57:M57)=0,"",IF(OR(A57="",B57="",C57="",D57="",E57="",F57="",G57="",H57="",I57="",J57="",K57="",L57="",M57=""),"Angaben ergänzen",IF(F57&lt;E57,"Datum prüfen",IF(H57&lt;=G57,"Zeitfenster prüfen",IF(L57="Beantragt","Freigabe entscheiden",IF(L57="Gesperrt","Gesperrt",IF(L57="Abgelaufen","Abgelaufen",IF(F57&lt;TODAY(),"Gültigkeit abgelaufen",IF(E57&gt;TODAY(),"Noch nicht gültig",IF(N57&lt;TODAY(),"Prüfung fällig",IF(F57-TODAY()&lt;=Parameter!$B$3,"Läuft bald ab","Freigabe aktuell"))))))))))),"Manuell prüfen")</f>
        <v/>
      </c>
    </row>
    <row r="58" ht="32" customHeight="1">
      <c r="A58" s="10" t="n"/>
      <c r="B58" s="10" t="n"/>
      <c r="C58" s="10" t="n"/>
      <c r="D58" s="10" t="n"/>
      <c r="E58" s="18" t="n"/>
      <c r="F58" s="18" t="n"/>
      <c r="G58" s="19" t="n"/>
      <c r="H58" s="19" t="n"/>
      <c r="I58" s="10" t="n"/>
      <c r="J58" s="10" t="n"/>
      <c r="K58" s="10" t="n"/>
      <c r="L58" s="10" t="n"/>
      <c r="M58" s="18" t="n"/>
      <c r="N58" s="21">
        <f>IFERROR(IF(A58="","",IF(M58="","",M58+Parameter!$B$4)),"")</f>
        <v/>
      </c>
      <c r="O58" s="5">
        <f>IFERROR(IF(COUNTA(A58:M58)=0,"",IF(OR(A58="",B58="",C58="",D58="",E58="",F58="",G58="",H58="",I58="",J58="",K58="",L58="",M58=""),"Angaben ergänzen",IF(F58&lt;E58,"Datum prüfen",IF(H58&lt;=G58,"Zeitfenster prüfen",IF(L58="Beantragt","Freigabe entscheiden",IF(L58="Gesperrt","Gesperrt",IF(L58="Abgelaufen","Abgelaufen",IF(F58&lt;TODAY(),"Gültigkeit abgelaufen",IF(E58&gt;TODAY(),"Noch nicht gültig",IF(N58&lt;TODAY(),"Prüfung fällig",IF(F58-TODAY()&lt;=Parameter!$B$3,"Läuft bald ab","Freigabe aktuell"))))))))))),"Manuell prüfen")</f>
        <v/>
      </c>
    </row>
    <row r="59" ht="32" customHeight="1">
      <c r="A59" s="10" t="n"/>
      <c r="B59" s="10" t="n"/>
      <c r="C59" s="10" t="n"/>
      <c r="D59" s="10" t="n"/>
      <c r="E59" s="18" t="n"/>
      <c r="F59" s="18" t="n"/>
      <c r="G59" s="19" t="n"/>
      <c r="H59" s="19" t="n"/>
      <c r="I59" s="10" t="n"/>
      <c r="J59" s="10" t="n"/>
      <c r="K59" s="10" t="n"/>
      <c r="L59" s="10" t="n"/>
      <c r="M59" s="18" t="n"/>
      <c r="N59" s="20">
        <f>IFERROR(IF(A59="","",IF(M59="","",M59+Parameter!$B$4)),"")</f>
        <v/>
      </c>
      <c r="O59" s="3">
        <f>IFERROR(IF(COUNTA(A59:M59)=0,"",IF(OR(A59="",B59="",C59="",D59="",E59="",F59="",G59="",H59="",I59="",J59="",K59="",L59="",M59=""),"Angaben ergänzen",IF(F59&lt;E59,"Datum prüfen",IF(H59&lt;=G59,"Zeitfenster prüfen",IF(L59="Beantragt","Freigabe entscheiden",IF(L59="Gesperrt","Gesperrt",IF(L59="Abgelaufen","Abgelaufen",IF(F59&lt;TODAY(),"Gültigkeit abgelaufen",IF(E59&gt;TODAY(),"Noch nicht gültig",IF(N59&lt;TODAY(),"Prüfung fällig",IF(F59-TODAY()&lt;=Parameter!$B$3,"Läuft bald ab","Freigabe aktuell"))))))))))),"Manuell prüfen")</f>
        <v/>
      </c>
    </row>
    <row r="60" ht="32" customHeight="1">
      <c r="A60" s="10" t="n"/>
      <c r="B60" s="10" t="n"/>
      <c r="C60" s="10" t="n"/>
      <c r="D60" s="10" t="n"/>
      <c r="E60" s="18" t="n"/>
      <c r="F60" s="18" t="n"/>
      <c r="G60" s="19" t="n"/>
      <c r="H60" s="19" t="n"/>
      <c r="I60" s="10" t="n"/>
      <c r="J60" s="10" t="n"/>
      <c r="K60" s="10" t="n"/>
      <c r="L60" s="10" t="n"/>
      <c r="M60" s="18" t="n"/>
      <c r="N60" s="21">
        <f>IFERROR(IF(A60="","",IF(M60="","",M60+Parameter!$B$4)),"")</f>
        <v/>
      </c>
      <c r="O60" s="5">
        <f>IFERROR(IF(COUNTA(A60:M60)=0,"",IF(OR(A60="",B60="",C60="",D60="",E60="",F60="",G60="",H60="",I60="",J60="",K60="",L60="",M60=""),"Angaben ergänzen",IF(F60&lt;E60,"Datum prüfen",IF(H60&lt;=G60,"Zeitfenster prüfen",IF(L60="Beantragt","Freigabe entscheiden",IF(L60="Gesperrt","Gesperrt",IF(L60="Abgelaufen","Abgelaufen",IF(F60&lt;TODAY(),"Gültigkeit abgelaufen",IF(E60&gt;TODAY(),"Noch nicht gültig",IF(N60&lt;TODAY(),"Prüfung fällig",IF(F60-TODAY()&lt;=Parameter!$B$3,"Läuft bald ab","Freigabe aktuell"))))))))))),"Manuell prüfen")</f>
        <v/>
      </c>
    </row>
    <row r="61" ht="32" customHeight="1">
      <c r="A61" s="10" t="n"/>
      <c r="B61" s="10" t="n"/>
      <c r="C61" s="10" t="n"/>
      <c r="D61" s="10" t="n"/>
      <c r="E61" s="18" t="n"/>
      <c r="F61" s="18" t="n"/>
      <c r="G61" s="19" t="n"/>
      <c r="H61" s="19" t="n"/>
      <c r="I61" s="10" t="n"/>
      <c r="J61" s="10" t="n"/>
      <c r="K61" s="10" t="n"/>
      <c r="L61" s="10" t="n"/>
      <c r="M61" s="18" t="n"/>
      <c r="N61" s="20">
        <f>IFERROR(IF(A61="","",IF(M61="","",M61+Parameter!$B$4)),"")</f>
        <v/>
      </c>
      <c r="O61" s="3">
        <f>IFERROR(IF(COUNTA(A61:M61)=0,"",IF(OR(A61="",B61="",C61="",D61="",E61="",F61="",G61="",H61="",I61="",J61="",K61="",L61="",M61=""),"Angaben ergänzen",IF(F61&lt;E61,"Datum prüfen",IF(H61&lt;=G61,"Zeitfenster prüfen",IF(L61="Beantragt","Freigabe entscheiden",IF(L61="Gesperrt","Gesperrt",IF(L61="Abgelaufen","Abgelaufen",IF(F61&lt;TODAY(),"Gültigkeit abgelaufen",IF(E61&gt;TODAY(),"Noch nicht gültig",IF(N61&lt;TODAY(),"Prüfung fällig",IF(F61-TODAY()&lt;=Parameter!$B$3,"Läuft bald ab","Freigabe aktuell"))))))))))),"Manuell prüfen")</f>
        <v/>
      </c>
    </row>
    <row r="62" ht="32" customHeight="1">
      <c r="A62" s="10" t="n"/>
      <c r="B62" s="10" t="n"/>
      <c r="C62" s="10" t="n"/>
      <c r="D62" s="10" t="n"/>
      <c r="E62" s="18" t="n"/>
      <c r="F62" s="18" t="n"/>
      <c r="G62" s="19" t="n"/>
      <c r="H62" s="19" t="n"/>
      <c r="I62" s="10" t="n"/>
      <c r="J62" s="10" t="n"/>
      <c r="K62" s="10" t="n"/>
      <c r="L62" s="10" t="n"/>
      <c r="M62" s="18" t="n"/>
      <c r="N62" s="21">
        <f>IFERROR(IF(A62="","",IF(M62="","",M62+Parameter!$B$4)),"")</f>
        <v/>
      </c>
      <c r="O62" s="5">
        <f>IFERROR(IF(COUNTA(A62:M62)=0,"",IF(OR(A62="",B62="",C62="",D62="",E62="",F62="",G62="",H62="",I62="",J62="",K62="",L62="",M62=""),"Angaben ergänzen",IF(F62&lt;E62,"Datum prüfen",IF(H62&lt;=G62,"Zeitfenster prüfen",IF(L62="Beantragt","Freigabe entscheiden",IF(L62="Gesperrt","Gesperrt",IF(L62="Abgelaufen","Abgelaufen",IF(F62&lt;TODAY(),"Gültigkeit abgelaufen",IF(E62&gt;TODAY(),"Noch nicht gültig",IF(N62&lt;TODAY(),"Prüfung fällig",IF(F62-TODAY()&lt;=Parameter!$B$3,"Läuft bald ab","Freigabe aktuell"))))))))))),"Manuell prüfen")</f>
        <v/>
      </c>
    </row>
    <row r="63" ht="32" customHeight="1">
      <c r="A63" s="10" t="n"/>
      <c r="B63" s="10" t="n"/>
      <c r="C63" s="10" t="n"/>
      <c r="D63" s="10" t="n"/>
      <c r="E63" s="18" t="n"/>
      <c r="F63" s="18" t="n"/>
      <c r="G63" s="19" t="n"/>
      <c r="H63" s="19" t="n"/>
      <c r="I63" s="10" t="n"/>
      <c r="J63" s="10" t="n"/>
      <c r="K63" s="10" t="n"/>
      <c r="L63" s="10" t="n"/>
      <c r="M63" s="18" t="n"/>
      <c r="N63" s="20">
        <f>IFERROR(IF(A63="","",IF(M63="","",M63+Parameter!$B$4)),"")</f>
        <v/>
      </c>
      <c r="O63" s="3">
        <f>IFERROR(IF(COUNTA(A63:M63)=0,"",IF(OR(A63="",B63="",C63="",D63="",E63="",F63="",G63="",H63="",I63="",J63="",K63="",L63="",M63=""),"Angaben ergänzen",IF(F63&lt;E63,"Datum prüfen",IF(H63&lt;=G63,"Zeitfenster prüfen",IF(L63="Beantragt","Freigabe entscheiden",IF(L63="Gesperrt","Gesperrt",IF(L63="Abgelaufen","Abgelaufen",IF(F63&lt;TODAY(),"Gültigkeit abgelaufen",IF(E63&gt;TODAY(),"Noch nicht gültig",IF(N63&lt;TODAY(),"Prüfung fällig",IF(F63-TODAY()&lt;=Parameter!$B$3,"Läuft bald ab","Freigabe aktuell"))))))))))),"Manuell prüfen")</f>
        <v/>
      </c>
    </row>
    <row r="64" ht="32" customHeight="1">
      <c r="A64" s="10" t="n"/>
      <c r="B64" s="10" t="n"/>
      <c r="C64" s="10" t="n"/>
      <c r="D64" s="10" t="n"/>
      <c r="E64" s="18" t="n"/>
      <c r="F64" s="18" t="n"/>
      <c r="G64" s="19" t="n"/>
      <c r="H64" s="19" t="n"/>
      <c r="I64" s="10" t="n"/>
      <c r="J64" s="10" t="n"/>
      <c r="K64" s="10" t="n"/>
      <c r="L64" s="10" t="n"/>
      <c r="M64" s="18" t="n"/>
      <c r="N64" s="21">
        <f>IFERROR(IF(A64="","",IF(M64="","",M64+Parameter!$B$4)),"")</f>
        <v/>
      </c>
      <c r="O64" s="5">
        <f>IFERROR(IF(COUNTA(A64:M64)=0,"",IF(OR(A64="",B64="",C64="",D64="",E64="",F64="",G64="",H64="",I64="",J64="",K64="",L64="",M64=""),"Angaben ergänzen",IF(F64&lt;E64,"Datum prüfen",IF(H64&lt;=G64,"Zeitfenster prüfen",IF(L64="Beantragt","Freigabe entscheiden",IF(L64="Gesperrt","Gesperrt",IF(L64="Abgelaufen","Abgelaufen",IF(F64&lt;TODAY(),"Gültigkeit abgelaufen",IF(E64&gt;TODAY(),"Noch nicht gültig",IF(N64&lt;TODAY(),"Prüfung fällig",IF(F64-TODAY()&lt;=Parameter!$B$3,"Läuft bald ab","Freigabe aktuell"))))))))))),"Manuell prüfen")</f>
        <v/>
      </c>
    </row>
    <row r="65" ht="32" customHeight="1">
      <c r="A65" s="10" t="n"/>
      <c r="B65" s="10" t="n"/>
      <c r="C65" s="10" t="n"/>
      <c r="D65" s="10" t="n"/>
      <c r="E65" s="18" t="n"/>
      <c r="F65" s="18" t="n"/>
      <c r="G65" s="19" t="n"/>
      <c r="H65" s="19" t="n"/>
      <c r="I65" s="10" t="n"/>
      <c r="J65" s="10" t="n"/>
      <c r="K65" s="10" t="n"/>
      <c r="L65" s="10" t="n"/>
      <c r="M65" s="18" t="n"/>
      <c r="N65" s="20">
        <f>IFERROR(IF(A65="","",IF(M65="","",M65+Parameter!$B$4)),"")</f>
        <v/>
      </c>
      <c r="O65" s="3">
        <f>IFERROR(IF(COUNTA(A65:M65)=0,"",IF(OR(A65="",B65="",C65="",D65="",E65="",F65="",G65="",H65="",I65="",J65="",K65="",L65="",M65=""),"Angaben ergänzen",IF(F65&lt;E65,"Datum prüfen",IF(H65&lt;=G65,"Zeitfenster prüfen",IF(L65="Beantragt","Freigabe entscheiden",IF(L65="Gesperrt","Gesperrt",IF(L65="Abgelaufen","Abgelaufen",IF(F65&lt;TODAY(),"Gültigkeit abgelaufen",IF(E65&gt;TODAY(),"Noch nicht gültig",IF(N65&lt;TODAY(),"Prüfung fällig",IF(F65-TODAY()&lt;=Parameter!$B$3,"Läuft bald ab","Freigabe aktuell"))))))))))),"Manuell prüfen")</f>
        <v/>
      </c>
    </row>
    <row r="66" ht="32" customHeight="1">
      <c r="A66" s="10" t="n"/>
      <c r="B66" s="10" t="n"/>
      <c r="C66" s="10" t="n"/>
      <c r="D66" s="10" t="n"/>
      <c r="E66" s="18" t="n"/>
      <c r="F66" s="18" t="n"/>
      <c r="G66" s="19" t="n"/>
      <c r="H66" s="19" t="n"/>
      <c r="I66" s="10" t="n"/>
      <c r="J66" s="10" t="n"/>
      <c r="K66" s="10" t="n"/>
      <c r="L66" s="10" t="n"/>
      <c r="M66" s="18" t="n"/>
      <c r="N66" s="21">
        <f>IFERROR(IF(A66="","",IF(M66="","",M66+Parameter!$B$4)),"")</f>
        <v/>
      </c>
      <c r="O66" s="5">
        <f>IFERROR(IF(COUNTA(A66:M66)=0,"",IF(OR(A66="",B66="",C66="",D66="",E66="",F66="",G66="",H66="",I66="",J66="",K66="",L66="",M66=""),"Angaben ergänzen",IF(F66&lt;E66,"Datum prüfen",IF(H66&lt;=G66,"Zeitfenster prüfen",IF(L66="Beantragt","Freigabe entscheiden",IF(L66="Gesperrt","Gesperrt",IF(L66="Abgelaufen","Abgelaufen",IF(F66&lt;TODAY(),"Gültigkeit abgelaufen",IF(E66&gt;TODAY(),"Noch nicht gültig",IF(N66&lt;TODAY(),"Prüfung fällig",IF(F66-TODAY()&lt;=Parameter!$B$3,"Läuft bald ab","Freigabe aktuell"))))))))))),"Manuell prüfen")</f>
        <v/>
      </c>
    </row>
    <row r="67" ht="32" customHeight="1">
      <c r="A67" s="10" t="n"/>
      <c r="B67" s="10" t="n"/>
      <c r="C67" s="10" t="n"/>
      <c r="D67" s="10" t="n"/>
      <c r="E67" s="18" t="n"/>
      <c r="F67" s="18" t="n"/>
      <c r="G67" s="19" t="n"/>
      <c r="H67" s="19" t="n"/>
      <c r="I67" s="10" t="n"/>
      <c r="J67" s="10" t="n"/>
      <c r="K67" s="10" t="n"/>
      <c r="L67" s="10" t="n"/>
      <c r="M67" s="18" t="n"/>
      <c r="N67" s="20">
        <f>IFERROR(IF(A67="","",IF(M67="","",M67+Parameter!$B$4)),"")</f>
        <v/>
      </c>
      <c r="O67" s="3">
        <f>IFERROR(IF(COUNTA(A67:M67)=0,"",IF(OR(A67="",B67="",C67="",D67="",E67="",F67="",G67="",H67="",I67="",J67="",K67="",L67="",M67=""),"Angaben ergänzen",IF(F67&lt;E67,"Datum prüfen",IF(H67&lt;=G67,"Zeitfenster prüfen",IF(L67="Beantragt","Freigabe entscheiden",IF(L67="Gesperrt","Gesperrt",IF(L67="Abgelaufen","Abgelaufen",IF(F67&lt;TODAY(),"Gültigkeit abgelaufen",IF(E67&gt;TODAY(),"Noch nicht gültig",IF(N67&lt;TODAY(),"Prüfung fällig",IF(F67-TODAY()&lt;=Parameter!$B$3,"Läuft bald ab","Freigabe aktuell"))))))))))),"Manuell prüfen")</f>
        <v/>
      </c>
    </row>
    <row r="68" ht="32" customHeight="1">
      <c r="A68" s="10" t="n"/>
      <c r="B68" s="10" t="n"/>
      <c r="C68" s="10" t="n"/>
      <c r="D68" s="10" t="n"/>
      <c r="E68" s="18" t="n"/>
      <c r="F68" s="18" t="n"/>
      <c r="G68" s="19" t="n"/>
      <c r="H68" s="19" t="n"/>
      <c r="I68" s="10" t="n"/>
      <c r="J68" s="10" t="n"/>
      <c r="K68" s="10" t="n"/>
      <c r="L68" s="10" t="n"/>
      <c r="M68" s="18" t="n"/>
      <c r="N68" s="21">
        <f>IFERROR(IF(A68="","",IF(M68="","",M68+Parameter!$B$4)),"")</f>
        <v/>
      </c>
      <c r="O68" s="5">
        <f>IFERROR(IF(COUNTA(A68:M68)=0,"",IF(OR(A68="",B68="",C68="",D68="",E68="",F68="",G68="",H68="",I68="",J68="",K68="",L68="",M68=""),"Angaben ergänzen",IF(F68&lt;E68,"Datum prüfen",IF(H68&lt;=G68,"Zeitfenster prüfen",IF(L68="Beantragt","Freigabe entscheiden",IF(L68="Gesperrt","Gesperrt",IF(L68="Abgelaufen","Abgelaufen",IF(F68&lt;TODAY(),"Gültigkeit abgelaufen",IF(E68&gt;TODAY(),"Noch nicht gültig",IF(N68&lt;TODAY(),"Prüfung fällig",IF(F68-TODAY()&lt;=Parameter!$B$3,"Läuft bald ab","Freigabe aktuell"))))))))))),"Manuell prüfen")</f>
        <v/>
      </c>
    </row>
    <row r="69" ht="32" customHeight="1">
      <c r="A69" s="10" t="n"/>
      <c r="B69" s="10" t="n"/>
      <c r="C69" s="10" t="n"/>
      <c r="D69" s="10" t="n"/>
      <c r="E69" s="18" t="n"/>
      <c r="F69" s="18" t="n"/>
      <c r="G69" s="19" t="n"/>
      <c r="H69" s="19" t="n"/>
      <c r="I69" s="10" t="n"/>
      <c r="J69" s="10" t="n"/>
      <c r="K69" s="10" t="n"/>
      <c r="L69" s="10" t="n"/>
      <c r="M69" s="18" t="n"/>
      <c r="N69" s="20">
        <f>IFERROR(IF(A69="","",IF(M69="","",M69+Parameter!$B$4)),"")</f>
        <v/>
      </c>
      <c r="O69" s="3">
        <f>IFERROR(IF(COUNTA(A69:M69)=0,"",IF(OR(A69="",B69="",C69="",D69="",E69="",F69="",G69="",H69="",I69="",J69="",K69="",L69="",M69=""),"Angaben ergänzen",IF(F69&lt;E69,"Datum prüfen",IF(H69&lt;=G69,"Zeitfenster prüfen",IF(L69="Beantragt","Freigabe entscheiden",IF(L69="Gesperrt","Gesperrt",IF(L69="Abgelaufen","Abgelaufen",IF(F69&lt;TODAY(),"Gültigkeit abgelaufen",IF(E69&gt;TODAY(),"Noch nicht gültig",IF(N69&lt;TODAY(),"Prüfung fällig",IF(F69-TODAY()&lt;=Parameter!$B$3,"Läuft bald ab","Freigabe aktuell"))))))))))),"Manuell prüfen")</f>
        <v/>
      </c>
    </row>
    <row r="70" ht="32" customHeight="1">
      <c r="A70" s="10" t="n"/>
      <c r="B70" s="10" t="n"/>
      <c r="C70" s="10" t="n"/>
      <c r="D70" s="10" t="n"/>
      <c r="E70" s="18" t="n"/>
      <c r="F70" s="18" t="n"/>
      <c r="G70" s="19" t="n"/>
      <c r="H70" s="19" t="n"/>
      <c r="I70" s="10" t="n"/>
      <c r="J70" s="10" t="n"/>
      <c r="K70" s="10" t="n"/>
      <c r="L70" s="10" t="n"/>
      <c r="M70" s="18" t="n"/>
      <c r="N70" s="21">
        <f>IFERROR(IF(A70="","",IF(M70="","",M70+Parameter!$B$4)),"")</f>
        <v/>
      </c>
      <c r="O70" s="5">
        <f>IFERROR(IF(COUNTA(A70:M70)=0,"",IF(OR(A70="",B70="",C70="",D70="",E70="",F70="",G70="",H70="",I70="",J70="",K70="",L70="",M70=""),"Angaben ergänzen",IF(F70&lt;E70,"Datum prüfen",IF(H70&lt;=G70,"Zeitfenster prüfen",IF(L70="Beantragt","Freigabe entscheiden",IF(L70="Gesperrt","Gesperrt",IF(L70="Abgelaufen","Abgelaufen",IF(F70&lt;TODAY(),"Gültigkeit abgelaufen",IF(E70&gt;TODAY(),"Noch nicht gültig",IF(N70&lt;TODAY(),"Prüfung fällig",IF(F70-TODAY()&lt;=Parameter!$B$3,"Läuft bald ab","Freigabe aktuell"))))))))))),"Manuell prüfen")</f>
        <v/>
      </c>
    </row>
    <row r="71" ht="32" customHeight="1">
      <c r="A71" s="10" t="n"/>
      <c r="B71" s="10" t="n"/>
      <c r="C71" s="10" t="n"/>
      <c r="D71" s="10" t="n"/>
      <c r="E71" s="18" t="n"/>
      <c r="F71" s="18" t="n"/>
      <c r="G71" s="19" t="n"/>
      <c r="H71" s="19" t="n"/>
      <c r="I71" s="10" t="n"/>
      <c r="J71" s="10" t="n"/>
      <c r="K71" s="10" t="n"/>
      <c r="L71" s="10" t="n"/>
      <c r="M71" s="18" t="n"/>
      <c r="N71" s="20">
        <f>IFERROR(IF(A71="","",IF(M71="","",M71+Parameter!$B$4)),"")</f>
        <v/>
      </c>
      <c r="O71" s="3">
        <f>IFERROR(IF(COUNTA(A71:M71)=0,"",IF(OR(A71="",B71="",C71="",D71="",E71="",F71="",G71="",H71="",I71="",J71="",K71="",L71="",M71=""),"Angaben ergänzen",IF(F71&lt;E71,"Datum prüfen",IF(H71&lt;=G71,"Zeitfenster prüfen",IF(L71="Beantragt","Freigabe entscheiden",IF(L71="Gesperrt","Gesperrt",IF(L71="Abgelaufen","Abgelaufen",IF(F71&lt;TODAY(),"Gültigkeit abgelaufen",IF(E71&gt;TODAY(),"Noch nicht gültig",IF(N71&lt;TODAY(),"Prüfung fällig",IF(F71-TODAY()&lt;=Parameter!$B$3,"Läuft bald ab","Freigabe aktuell"))))))))))),"Manuell prüfen")</f>
        <v/>
      </c>
    </row>
    <row r="72" ht="32" customHeight="1">
      <c r="A72" s="10" t="n"/>
      <c r="B72" s="10" t="n"/>
      <c r="C72" s="10" t="n"/>
      <c r="D72" s="10" t="n"/>
      <c r="E72" s="18" t="n"/>
      <c r="F72" s="18" t="n"/>
      <c r="G72" s="19" t="n"/>
      <c r="H72" s="19" t="n"/>
      <c r="I72" s="10" t="n"/>
      <c r="J72" s="10" t="n"/>
      <c r="K72" s="10" t="n"/>
      <c r="L72" s="10" t="n"/>
      <c r="M72" s="18" t="n"/>
      <c r="N72" s="21">
        <f>IFERROR(IF(A72="","",IF(M72="","",M72+Parameter!$B$4)),"")</f>
        <v/>
      </c>
      <c r="O72" s="5">
        <f>IFERROR(IF(COUNTA(A72:M72)=0,"",IF(OR(A72="",B72="",C72="",D72="",E72="",F72="",G72="",H72="",I72="",J72="",K72="",L72="",M72=""),"Angaben ergänzen",IF(F72&lt;E72,"Datum prüfen",IF(H72&lt;=G72,"Zeitfenster prüfen",IF(L72="Beantragt","Freigabe entscheiden",IF(L72="Gesperrt","Gesperrt",IF(L72="Abgelaufen","Abgelaufen",IF(F72&lt;TODAY(),"Gültigkeit abgelaufen",IF(E72&gt;TODAY(),"Noch nicht gültig",IF(N72&lt;TODAY(),"Prüfung fällig",IF(F72-TODAY()&lt;=Parameter!$B$3,"Läuft bald ab","Freigabe aktuell"))))))))))),"Manuell prüfen")</f>
        <v/>
      </c>
    </row>
    <row r="73" ht="32" customHeight="1">
      <c r="A73" s="10" t="n"/>
      <c r="B73" s="10" t="n"/>
      <c r="C73" s="10" t="n"/>
      <c r="D73" s="10" t="n"/>
      <c r="E73" s="18" t="n"/>
      <c r="F73" s="18" t="n"/>
      <c r="G73" s="19" t="n"/>
      <c r="H73" s="19" t="n"/>
      <c r="I73" s="10" t="n"/>
      <c r="J73" s="10" t="n"/>
      <c r="K73" s="10" t="n"/>
      <c r="L73" s="10" t="n"/>
      <c r="M73" s="18" t="n"/>
      <c r="N73" s="20">
        <f>IFERROR(IF(A73="","",IF(M73="","",M73+Parameter!$B$4)),"")</f>
        <v/>
      </c>
      <c r="O73" s="3">
        <f>IFERROR(IF(COUNTA(A73:M73)=0,"",IF(OR(A73="",B73="",C73="",D73="",E73="",F73="",G73="",H73="",I73="",J73="",K73="",L73="",M73=""),"Angaben ergänzen",IF(F73&lt;E73,"Datum prüfen",IF(H73&lt;=G73,"Zeitfenster prüfen",IF(L73="Beantragt","Freigabe entscheiden",IF(L73="Gesperrt","Gesperrt",IF(L73="Abgelaufen","Abgelaufen",IF(F73&lt;TODAY(),"Gültigkeit abgelaufen",IF(E73&gt;TODAY(),"Noch nicht gültig",IF(N73&lt;TODAY(),"Prüfung fällig",IF(F73-TODAY()&lt;=Parameter!$B$3,"Läuft bald ab","Freigabe aktuell"))))))))))),"Manuell prüfen")</f>
        <v/>
      </c>
    </row>
    <row r="74" ht="32" customHeight="1">
      <c r="A74" s="10" t="n"/>
      <c r="B74" s="10" t="n"/>
      <c r="C74" s="10" t="n"/>
      <c r="D74" s="10" t="n"/>
      <c r="E74" s="18" t="n"/>
      <c r="F74" s="18" t="n"/>
      <c r="G74" s="19" t="n"/>
      <c r="H74" s="19" t="n"/>
      <c r="I74" s="10" t="n"/>
      <c r="J74" s="10" t="n"/>
      <c r="K74" s="10" t="n"/>
      <c r="L74" s="10" t="n"/>
      <c r="M74" s="18" t="n"/>
      <c r="N74" s="21">
        <f>IFERROR(IF(A74="","",IF(M74="","",M74+Parameter!$B$4)),"")</f>
        <v/>
      </c>
      <c r="O74" s="5">
        <f>IFERROR(IF(COUNTA(A74:M74)=0,"",IF(OR(A74="",B74="",C74="",D74="",E74="",F74="",G74="",H74="",I74="",J74="",K74="",L74="",M74=""),"Angaben ergänzen",IF(F74&lt;E74,"Datum prüfen",IF(H74&lt;=G74,"Zeitfenster prüfen",IF(L74="Beantragt","Freigabe entscheiden",IF(L74="Gesperrt","Gesperrt",IF(L74="Abgelaufen","Abgelaufen",IF(F74&lt;TODAY(),"Gültigkeit abgelaufen",IF(E74&gt;TODAY(),"Noch nicht gültig",IF(N74&lt;TODAY(),"Prüfung fällig",IF(F74-TODAY()&lt;=Parameter!$B$3,"Läuft bald ab","Freigabe aktuell"))))))))))),"Manuell prüfen")</f>
        <v/>
      </c>
    </row>
    <row r="75" ht="32" customHeight="1">
      <c r="A75" s="10" t="n"/>
      <c r="B75" s="10" t="n"/>
      <c r="C75" s="10" t="n"/>
      <c r="D75" s="10" t="n"/>
      <c r="E75" s="18" t="n"/>
      <c r="F75" s="18" t="n"/>
      <c r="G75" s="19" t="n"/>
      <c r="H75" s="19" t="n"/>
      <c r="I75" s="10" t="n"/>
      <c r="J75" s="10" t="n"/>
      <c r="K75" s="10" t="n"/>
      <c r="L75" s="10" t="n"/>
      <c r="M75" s="18" t="n"/>
      <c r="N75" s="20">
        <f>IFERROR(IF(A75="","",IF(M75="","",M75+Parameter!$B$4)),"")</f>
        <v/>
      </c>
      <c r="O75" s="3">
        <f>IFERROR(IF(COUNTA(A75:M75)=0,"",IF(OR(A75="",B75="",C75="",D75="",E75="",F75="",G75="",H75="",I75="",J75="",K75="",L75="",M75=""),"Angaben ergänzen",IF(F75&lt;E75,"Datum prüfen",IF(H75&lt;=G75,"Zeitfenster prüfen",IF(L75="Beantragt","Freigabe entscheiden",IF(L75="Gesperrt","Gesperrt",IF(L75="Abgelaufen","Abgelaufen",IF(F75&lt;TODAY(),"Gültigkeit abgelaufen",IF(E75&gt;TODAY(),"Noch nicht gültig",IF(N75&lt;TODAY(),"Prüfung fällig",IF(F75-TODAY()&lt;=Parameter!$B$3,"Läuft bald ab","Freigabe aktuell"))))))))))),"Manuell prüfen")</f>
        <v/>
      </c>
    </row>
    <row r="76" ht="32" customHeight="1">
      <c r="A76" s="10" t="n"/>
      <c r="B76" s="10" t="n"/>
      <c r="C76" s="10" t="n"/>
      <c r="D76" s="10" t="n"/>
      <c r="E76" s="18" t="n"/>
      <c r="F76" s="18" t="n"/>
      <c r="G76" s="19" t="n"/>
      <c r="H76" s="19" t="n"/>
      <c r="I76" s="10" t="n"/>
      <c r="J76" s="10" t="n"/>
      <c r="K76" s="10" t="n"/>
      <c r="L76" s="10" t="n"/>
      <c r="M76" s="18" t="n"/>
      <c r="N76" s="21">
        <f>IFERROR(IF(A76="","",IF(M76="","",M76+Parameter!$B$4)),"")</f>
        <v/>
      </c>
      <c r="O76" s="5">
        <f>IFERROR(IF(COUNTA(A76:M76)=0,"",IF(OR(A76="",B76="",C76="",D76="",E76="",F76="",G76="",H76="",I76="",J76="",K76="",L76="",M76=""),"Angaben ergänzen",IF(F76&lt;E76,"Datum prüfen",IF(H76&lt;=G76,"Zeitfenster prüfen",IF(L76="Beantragt","Freigabe entscheiden",IF(L76="Gesperrt","Gesperrt",IF(L76="Abgelaufen","Abgelaufen",IF(F76&lt;TODAY(),"Gültigkeit abgelaufen",IF(E76&gt;TODAY(),"Noch nicht gültig",IF(N76&lt;TODAY(),"Prüfung fällig",IF(F76-TODAY()&lt;=Parameter!$B$3,"Läuft bald ab","Freigabe aktuell"))))))))))),"Manuell prüfen")</f>
        <v/>
      </c>
    </row>
    <row r="77" ht="32" customHeight="1">
      <c r="A77" s="10" t="n"/>
      <c r="B77" s="10" t="n"/>
      <c r="C77" s="10" t="n"/>
      <c r="D77" s="10" t="n"/>
      <c r="E77" s="18" t="n"/>
      <c r="F77" s="18" t="n"/>
      <c r="G77" s="19" t="n"/>
      <c r="H77" s="19" t="n"/>
      <c r="I77" s="10" t="n"/>
      <c r="J77" s="10" t="n"/>
      <c r="K77" s="10" t="n"/>
      <c r="L77" s="10" t="n"/>
      <c r="M77" s="18" t="n"/>
      <c r="N77" s="20">
        <f>IFERROR(IF(A77="","",IF(M77="","",M77+Parameter!$B$4)),"")</f>
        <v/>
      </c>
      <c r="O77" s="3">
        <f>IFERROR(IF(COUNTA(A77:M77)=0,"",IF(OR(A77="",B77="",C77="",D77="",E77="",F77="",G77="",H77="",I77="",J77="",K77="",L77="",M77=""),"Angaben ergänzen",IF(F77&lt;E77,"Datum prüfen",IF(H77&lt;=G77,"Zeitfenster prüfen",IF(L77="Beantragt","Freigabe entscheiden",IF(L77="Gesperrt","Gesperrt",IF(L77="Abgelaufen","Abgelaufen",IF(F77&lt;TODAY(),"Gültigkeit abgelaufen",IF(E77&gt;TODAY(),"Noch nicht gültig",IF(N77&lt;TODAY(),"Prüfung fällig",IF(F77-TODAY()&lt;=Parameter!$B$3,"Läuft bald ab","Freigabe aktuell"))))))))))),"Manuell prüfen")</f>
        <v/>
      </c>
    </row>
    <row r="78" ht="32" customHeight="1">
      <c r="A78" s="10" t="n"/>
      <c r="B78" s="10" t="n"/>
      <c r="C78" s="10" t="n"/>
      <c r="D78" s="10" t="n"/>
      <c r="E78" s="18" t="n"/>
      <c r="F78" s="18" t="n"/>
      <c r="G78" s="19" t="n"/>
      <c r="H78" s="19" t="n"/>
      <c r="I78" s="10" t="n"/>
      <c r="J78" s="10" t="n"/>
      <c r="K78" s="10" t="n"/>
      <c r="L78" s="10" t="n"/>
      <c r="M78" s="18" t="n"/>
      <c r="N78" s="21">
        <f>IFERROR(IF(A78="","",IF(M78="","",M78+Parameter!$B$4)),"")</f>
        <v/>
      </c>
      <c r="O78" s="5">
        <f>IFERROR(IF(COUNTA(A78:M78)=0,"",IF(OR(A78="",B78="",C78="",D78="",E78="",F78="",G78="",H78="",I78="",J78="",K78="",L78="",M78=""),"Angaben ergänzen",IF(F78&lt;E78,"Datum prüfen",IF(H78&lt;=G78,"Zeitfenster prüfen",IF(L78="Beantragt","Freigabe entscheiden",IF(L78="Gesperrt","Gesperrt",IF(L78="Abgelaufen","Abgelaufen",IF(F78&lt;TODAY(),"Gültigkeit abgelaufen",IF(E78&gt;TODAY(),"Noch nicht gültig",IF(N78&lt;TODAY(),"Prüfung fällig",IF(F78-TODAY()&lt;=Parameter!$B$3,"Läuft bald ab","Freigabe aktuell"))))))))))),"Manuell prüfen")</f>
        <v/>
      </c>
    </row>
    <row r="79" ht="32" customHeight="1">
      <c r="A79" s="10" t="n"/>
      <c r="B79" s="10" t="n"/>
      <c r="C79" s="10" t="n"/>
      <c r="D79" s="10" t="n"/>
      <c r="E79" s="18" t="n"/>
      <c r="F79" s="18" t="n"/>
      <c r="G79" s="19" t="n"/>
      <c r="H79" s="19" t="n"/>
      <c r="I79" s="10" t="n"/>
      <c r="J79" s="10" t="n"/>
      <c r="K79" s="10" t="n"/>
      <c r="L79" s="10" t="n"/>
      <c r="M79" s="18" t="n"/>
      <c r="N79" s="20">
        <f>IFERROR(IF(A79="","",IF(M79="","",M79+Parameter!$B$4)),"")</f>
        <v/>
      </c>
      <c r="O79" s="3">
        <f>IFERROR(IF(COUNTA(A79:M79)=0,"",IF(OR(A79="",B79="",C79="",D79="",E79="",F79="",G79="",H79="",I79="",J79="",K79="",L79="",M79=""),"Angaben ergänzen",IF(F79&lt;E79,"Datum prüfen",IF(H79&lt;=G79,"Zeitfenster prüfen",IF(L79="Beantragt","Freigabe entscheiden",IF(L79="Gesperrt","Gesperrt",IF(L79="Abgelaufen","Abgelaufen",IF(F79&lt;TODAY(),"Gültigkeit abgelaufen",IF(E79&gt;TODAY(),"Noch nicht gültig",IF(N79&lt;TODAY(),"Prüfung fällig",IF(F79-TODAY()&lt;=Parameter!$B$3,"Läuft bald ab","Freigabe aktuell"))))))))))),"Manuell prüfen")</f>
        <v/>
      </c>
    </row>
    <row r="80" ht="32" customHeight="1">
      <c r="A80" s="10" t="n"/>
      <c r="B80" s="10" t="n"/>
      <c r="C80" s="10" t="n"/>
      <c r="D80" s="10" t="n"/>
      <c r="E80" s="18" t="n"/>
      <c r="F80" s="18" t="n"/>
      <c r="G80" s="19" t="n"/>
      <c r="H80" s="19" t="n"/>
      <c r="I80" s="10" t="n"/>
      <c r="J80" s="10" t="n"/>
      <c r="K80" s="10" t="n"/>
      <c r="L80" s="10" t="n"/>
      <c r="M80" s="18" t="n"/>
      <c r="N80" s="21">
        <f>IFERROR(IF(A80="","",IF(M80="","",M80+Parameter!$B$4)),"")</f>
        <v/>
      </c>
      <c r="O80" s="5">
        <f>IFERROR(IF(COUNTA(A80:M80)=0,"",IF(OR(A80="",B80="",C80="",D80="",E80="",F80="",G80="",H80="",I80="",J80="",K80="",L80="",M80=""),"Angaben ergänzen",IF(F80&lt;E80,"Datum prüfen",IF(H80&lt;=G80,"Zeitfenster prüfen",IF(L80="Beantragt","Freigabe entscheiden",IF(L80="Gesperrt","Gesperrt",IF(L80="Abgelaufen","Abgelaufen",IF(F80&lt;TODAY(),"Gültigkeit abgelaufen",IF(E80&gt;TODAY(),"Noch nicht gültig",IF(N80&lt;TODAY(),"Prüfung fällig",IF(F80-TODAY()&lt;=Parameter!$B$3,"Läuft bald ab","Freigabe aktuell"))))))))))),"Manuell prüfen")</f>
        <v/>
      </c>
    </row>
    <row r="81" ht="32" customHeight="1">
      <c r="A81" s="10" t="n"/>
      <c r="B81" s="10" t="n"/>
      <c r="C81" s="10" t="n"/>
      <c r="D81" s="10" t="n"/>
      <c r="E81" s="18" t="n"/>
      <c r="F81" s="18" t="n"/>
      <c r="G81" s="19" t="n"/>
      <c r="H81" s="19" t="n"/>
      <c r="I81" s="10" t="n"/>
      <c r="J81" s="10" t="n"/>
      <c r="K81" s="10" t="n"/>
      <c r="L81" s="10" t="n"/>
      <c r="M81" s="18" t="n"/>
      <c r="N81" s="20">
        <f>IFERROR(IF(A81="","",IF(M81="","",M81+Parameter!$B$4)),"")</f>
        <v/>
      </c>
      <c r="O81" s="3">
        <f>IFERROR(IF(COUNTA(A81:M81)=0,"",IF(OR(A81="",B81="",C81="",D81="",E81="",F81="",G81="",H81="",I81="",J81="",K81="",L81="",M81=""),"Angaben ergänzen",IF(F81&lt;E81,"Datum prüfen",IF(H81&lt;=G81,"Zeitfenster prüfen",IF(L81="Beantragt","Freigabe entscheiden",IF(L81="Gesperrt","Gesperrt",IF(L81="Abgelaufen","Abgelaufen",IF(F81&lt;TODAY(),"Gültigkeit abgelaufen",IF(E81&gt;TODAY(),"Noch nicht gültig",IF(N81&lt;TODAY(),"Prüfung fällig",IF(F81-TODAY()&lt;=Parameter!$B$3,"Läuft bald ab","Freigabe aktuell"))))))))))),"Manuell prüfen")</f>
        <v/>
      </c>
    </row>
    <row r="82" ht="32" customHeight="1">
      <c r="A82" s="10" t="n"/>
      <c r="B82" s="10" t="n"/>
      <c r="C82" s="10" t="n"/>
      <c r="D82" s="10" t="n"/>
      <c r="E82" s="18" t="n"/>
      <c r="F82" s="18" t="n"/>
      <c r="G82" s="19" t="n"/>
      <c r="H82" s="19" t="n"/>
      <c r="I82" s="10" t="n"/>
      <c r="J82" s="10" t="n"/>
      <c r="K82" s="10" t="n"/>
      <c r="L82" s="10" t="n"/>
      <c r="M82" s="18" t="n"/>
      <c r="N82" s="21">
        <f>IFERROR(IF(A82="","",IF(M82="","",M82+Parameter!$B$4)),"")</f>
        <v/>
      </c>
      <c r="O82" s="5">
        <f>IFERROR(IF(COUNTA(A82:M82)=0,"",IF(OR(A82="",B82="",C82="",D82="",E82="",F82="",G82="",H82="",I82="",J82="",K82="",L82="",M82=""),"Angaben ergänzen",IF(F82&lt;E82,"Datum prüfen",IF(H82&lt;=G82,"Zeitfenster prüfen",IF(L82="Beantragt","Freigabe entscheiden",IF(L82="Gesperrt","Gesperrt",IF(L82="Abgelaufen","Abgelaufen",IF(F82&lt;TODAY(),"Gültigkeit abgelaufen",IF(E82&gt;TODAY(),"Noch nicht gültig",IF(N82&lt;TODAY(),"Prüfung fällig",IF(F82-TODAY()&lt;=Parameter!$B$3,"Läuft bald ab","Freigabe aktuell"))))))))))),"Manuell prüfen")</f>
        <v/>
      </c>
    </row>
    <row r="83" ht="32" customHeight="1">
      <c r="A83" s="10" t="n"/>
      <c r="B83" s="10" t="n"/>
      <c r="C83" s="10" t="n"/>
      <c r="D83" s="10" t="n"/>
      <c r="E83" s="18" t="n"/>
      <c r="F83" s="18" t="n"/>
      <c r="G83" s="19" t="n"/>
      <c r="H83" s="19" t="n"/>
      <c r="I83" s="10" t="n"/>
      <c r="J83" s="10" t="n"/>
      <c r="K83" s="10" t="n"/>
      <c r="L83" s="10" t="n"/>
      <c r="M83" s="18" t="n"/>
      <c r="N83" s="20">
        <f>IFERROR(IF(A83="","",IF(M83="","",M83+Parameter!$B$4)),"")</f>
        <v/>
      </c>
      <c r="O83" s="3">
        <f>IFERROR(IF(COUNTA(A83:M83)=0,"",IF(OR(A83="",B83="",C83="",D83="",E83="",F83="",G83="",H83="",I83="",J83="",K83="",L83="",M83=""),"Angaben ergänzen",IF(F83&lt;E83,"Datum prüfen",IF(H83&lt;=G83,"Zeitfenster prüfen",IF(L83="Beantragt","Freigabe entscheiden",IF(L83="Gesperrt","Gesperrt",IF(L83="Abgelaufen","Abgelaufen",IF(F83&lt;TODAY(),"Gültigkeit abgelaufen",IF(E83&gt;TODAY(),"Noch nicht gültig",IF(N83&lt;TODAY(),"Prüfung fällig",IF(F83-TODAY()&lt;=Parameter!$B$3,"Läuft bald ab","Freigabe aktuell"))))))))))),"Manuell prüfen")</f>
        <v/>
      </c>
    </row>
    <row r="84" ht="32" customHeight="1">
      <c r="A84" s="10" t="n"/>
      <c r="B84" s="10" t="n"/>
      <c r="C84" s="10" t="n"/>
      <c r="D84" s="10" t="n"/>
      <c r="E84" s="18" t="n"/>
      <c r="F84" s="18" t="n"/>
      <c r="G84" s="19" t="n"/>
      <c r="H84" s="19" t="n"/>
      <c r="I84" s="10" t="n"/>
      <c r="J84" s="10" t="n"/>
      <c r="K84" s="10" t="n"/>
      <c r="L84" s="10" t="n"/>
      <c r="M84" s="18" t="n"/>
      <c r="N84" s="21">
        <f>IFERROR(IF(A84="","",IF(M84="","",M84+Parameter!$B$4)),"")</f>
        <v/>
      </c>
      <c r="O84" s="5">
        <f>IFERROR(IF(COUNTA(A84:M84)=0,"",IF(OR(A84="",B84="",C84="",D84="",E84="",F84="",G84="",H84="",I84="",J84="",K84="",L84="",M84=""),"Angaben ergänzen",IF(F84&lt;E84,"Datum prüfen",IF(H84&lt;=G84,"Zeitfenster prüfen",IF(L84="Beantragt","Freigabe entscheiden",IF(L84="Gesperrt","Gesperrt",IF(L84="Abgelaufen","Abgelaufen",IF(F84&lt;TODAY(),"Gültigkeit abgelaufen",IF(E84&gt;TODAY(),"Noch nicht gültig",IF(N84&lt;TODAY(),"Prüfung fällig",IF(F84-TODAY()&lt;=Parameter!$B$3,"Läuft bald ab","Freigabe aktuell"))))))))))),"Manuell prüfen")</f>
        <v/>
      </c>
    </row>
    <row r="85" ht="32" customHeight="1">
      <c r="A85" s="10" t="n"/>
      <c r="B85" s="10" t="n"/>
      <c r="C85" s="10" t="n"/>
      <c r="D85" s="10" t="n"/>
      <c r="E85" s="18" t="n"/>
      <c r="F85" s="18" t="n"/>
      <c r="G85" s="19" t="n"/>
      <c r="H85" s="19" t="n"/>
      <c r="I85" s="10" t="n"/>
      <c r="J85" s="10" t="n"/>
      <c r="K85" s="10" t="n"/>
      <c r="L85" s="10" t="n"/>
      <c r="M85" s="18" t="n"/>
      <c r="N85" s="20">
        <f>IFERROR(IF(A85="","",IF(M85="","",M85+Parameter!$B$4)),"")</f>
        <v/>
      </c>
      <c r="O85" s="3">
        <f>IFERROR(IF(COUNTA(A85:M85)=0,"",IF(OR(A85="",B85="",C85="",D85="",E85="",F85="",G85="",H85="",I85="",J85="",K85="",L85="",M85=""),"Angaben ergänzen",IF(F85&lt;E85,"Datum prüfen",IF(H85&lt;=G85,"Zeitfenster prüfen",IF(L85="Beantragt","Freigabe entscheiden",IF(L85="Gesperrt","Gesperrt",IF(L85="Abgelaufen","Abgelaufen",IF(F85&lt;TODAY(),"Gültigkeit abgelaufen",IF(E85&gt;TODAY(),"Noch nicht gültig",IF(N85&lt;TODAY(),"Prüfung fällig",IF(F85-TODAY()&lt;=Parameter!$B$3,"Läuft bald ab","Freigabe aktuell"))))))))))),"Manuell prüfen")</f>
        <v/>
      </c>
    </row>
    <row r="86" ht="32" customHeight="1">
      <c r="A86" s="10" t="n"/>
      <c r="B86" s="10" t="n"/>
      <c r="C86" s="10" t="n"/>
      <c r="D86" s="10" t="n"/>
      <c r="E86" s="18" t="n"/>
      <c r="F86" s="18" t="n"/>
      <c r="G86" s="19" t="n"/>
      <c r="H86" s="19" t="n"/>
      <c r="I86" s="10" t="n"/>
      <c r="J86" s="10" t="n"/>
      <c r="K86" s="10" t="n"/>
      <c r="L86" s="10" t="n"/>
      <c r="M86" s="18" t="n"/>
      <c r="N86" s="21">
        <f>IFERROR(IF(A86="","",IF(M86="","",M86+Parameter!$B$4)),"")</f>
        <v/>
      </c>
      <c r="O86" s="5">
        <f>IFERROR(IF(COUNTA(A86:M86)=0,"",IF(OR(A86="",B86="",C86="",D86="",E86="",F86="",G86="",H86="",I86="",J86="",K86="",L86="",M86=""),"Angaben ergänzen",IF(F86&lt;E86,"Datum prüfen",IF(H86&lt;=G86,"Zeitfenster prüfen",IF(L86="Beantragt","Freigabe entscheiden",IF(L86="Gesperrt","Gesperrt",IF(L86="Abgelaufen","Abgelaufen",IF(F86&lt;TODAY(),"Gültigkeit abgelaufen",IF(E86&gt;TODAY(),"Noch nicht gültig",IF(N86&lt;TODAY(),"Prüfung fällig",IF(F86-TODAY()&lt;=Parameter!$B$3,"Läuft bald ab","Freigabe aktuell"))))))))))),"Manuell prüfen")</f>
        <v/>
      </c>
    </row>
    <row r="87" ht="32" customHeight="1">
      <c r="A87" s="10" t="n"/>
      <c r="B87" s="10" t="n"/>
      <c r="C87" s="10" t="n"/>
      <c r="D87" s="10" t="n"/>
      <c r="E87" s="18" t="n"/>
      <c r="F87" s="18" t="n"/>
      <c r="G87" s="19" t="n"/>
      <c r="H87" s="19" t="n"/>
      <c r="I87" s="10" t="n"/>
      <c r="J87" s="10" t="n"/>
      <c r="K87" s="10" t="n"/>
      <c r="L87" s="10" t="n"/>
      <c r="M87" s="18" t="n"/>
      <c r="N87" s="20">
        <f>IFERROR(IF(A87="","",IF(M87="","",M87+Parameter!$B$4)),"")</f>
        <v/>
      </c>
      <c r="O87" s="3">
        <f>IFERROR(IF(COUNTA(A87:M87)=0,"",IF(OR(A87="",B87="",C87="",D87="",E87="",F87="",G87="",H87="",I87="",J87="",K87="",L87="",M87=""),"Angaben ergänzen",IF(F87&lt;E87,"Datum prüfen",IF(H87&lt;=G87,"Zeitfenster prüfen",IF(L87="Beantragt","Freigabe entscheiden",IF(L87="Gesperrt","Gesperrt",IF(L87="Abgelaufen","Abgelaufen",IF(F87&lt;TODAY(),"Gültigkeit abgelaufen",IF(E87&gt;TODAY(),"Noch nicht gültig",IF(N87&lt;TODAY(),"Prüfung fällig",IF(F87-TODAY()&lt;=Parameter!$B$3,"Läuft bald ab","Freigabe aktuell"))))))))))),"Manuell prüfen")</f>
        <v/>
      </c>
    </row>
    <row r="88" ht="32" customHeight="1">
      <c r="A88" s="10" t="n"/>
      <c r="B88" s="10" t="n"/>
      <c r="C88" s="10" t="n"/>
      <c r="D88" s="10" t="n"/>
      <c r="E88" s="18" t="n"/>
      <c r="F88" s="18" t="n"/>
      <c r="G88" s="19" t="n"/>
      <c r="H88" s="19" t="n"/>
      <c r="I88" s="10" t="n"/>
      <c r="J88" s="10" t="n"/>
      <c r="K88" s="10" t="n"/>
      <c r="L88" s="10" t="n"/>
      <c r="M88" s="18" t="n"/>
      <c r="N88" s="21">
        <f>IFERROR(IF(A88="","",IF(M88="","",M88+Parameter!$B$4)),"")</f>
        <v/>
      </c>
      <c r="O88" s="5">
        <f>IFERROR(IF(COUNTA(A88:M88)=0,"",IF(OR(A88="",B88="",C88="",D88="",E88="",F88="",G88="",H88="",I88="",J88="",K88="",L88="",M88=""),"Angaben ergänzen",IF(F88&lt;E88,"Datum prüfen",IF(H88&lt;=G88,"Zeitfenster prüfen",IF(L88="Beantragt","Freigabe entscheiden",IF(L88="Gesperrt","Gesperrt",IF(L88="Abgelaufen","Abgelaufen",IF(F88&lt;TODAY(),"Gültigkeit abgelaufen",IF(E88&gt;TODAY(),"Noch nicht gültig",IF(N88&lt;TODAY(),"Prüfung fällig",IF(F88-TODAY()&lt;=Parameter!$B$3,"Läuft bald ab","Freigabe aktuell"))))))))))),"Manuell prüfen")</f>
        <v/>
      </c>
    </row>
    <row r="89" ht="32" customHeight="1">
      <c r="A89" s="10" t="n"/>
      <c r="B89" s="10" t="n"/>
      <c r="C89" s="10" t="n"/>
      <c r="D89" s="10" t="n"/>
      <c r="E89" s="18" t="n"/>
      <c r="F89" s="18" t="n"/>
      <c r="G89" s="19" t="n"/>
      <c r="H89" s="19" t="n"/>
      <c r="I89" s="10" t="n"/>
      <c r="J89" s="10" t="n"/>
      <c r="K89" s="10" t="n"/>
      <c r="L89" s="10" t="n"/>
      <c r="M89" s="18" t="n"/>
      <c r="N89" s="20">
        <f>IFERROR(IF(A89="","",IF(M89="","",M89+Parameter!$B$4)),"")</f>
        <v/>
      </c>
      <c r="O89" s="3">
        <f>IFERROR(IF(COUNTA(A89:M89)=0,"",IF(OR(A89="",B89="",C89="",D89="",E89="",F89="",G89="",H89="",I89="",J89="",K89="",L89="",M89=""),"Angaben ergänzen",IF(F89&lt;E89,"Datum prüfen",IF(H89&lt;=G89,"Zeitfenster prüfen",IF(L89="Beantragt","Freigabe entscheiden",IF(L89="Gesperrt","Gesperrt",IF(L89="Abgelaufen","Abgelaufen",IF(F89&lt;TODAY(),"Gültigkeit abgelaufen",IF(E89&gt;TODAY(),"Noch nicht gültig",IF(N89&lt;TODAY(),"Prüfung fällig",IF(F89-TODAY()&lt;=Parameter!$B$3,"Läuft bald ab","Freigabe aktuell"))))))))))),"Manuell prüfen")</f>
        <v/>
      </c>
    </row>
    <row r="90" ht="32" customHeight="1">
      <c r="A90" s="10" t="n"/>
      <c r="B90" s="10" t="n"/>
      <c r="C90" s="10" t="n"/>
      <c r="D90" s="10" t="n"/>
      <c r="E90" s="18" t="n"/>
      <c r="F90" s="18" t="n"/>
      <c r="G90" s="19" t="n"/>
      <c r="H90" s="19" t="n"/>
      <c r="I90" s="10" t="n"/>
      <c r="J90" s="10" t="n"/>
      <c r="K90" s="10" t="n"/>
      <c r="L90" s="10" t="n"/>
      <c r="M90" s="18" t="n"/>
      <c r="N90" s="21">
        <f>IFERROR(IF(A90="","",IF(M90="","",M90+Parameter!$B$4)),"")</f>
        <v/>
      </c>
      <c r="O90" s="5">
        <f>IFERROR(IF(COUNTA(A90:M90)=0,"",IF(OR(A90="",B90="",C90="",D90="",E90="",F90="",G90="",H90="",I90="",J90="",K90="",L90="",M90=""),"Angaben ergänzen",IF(F90&lt;E90,"Datum prüfen",IF(H90&lt;=G90,"Zeitfenster prüfen",IF(L90="Beantragt","Freigabe entscheiden",IF(L90="Gesperrt","Gesperrt",IF(L90="Abgelaufen","Abgelaufen",IF(F90&lt;TODAY(),"Gültigkeit abgelaufen",IF(E90&gt;TODAY(),"Noch nicht gültig",IF(N90&lt;TODAY(),"Prüfung fällig",IF(F90-TODAY()&lt;=Parameter!$B$3,"Läuft bald ab","Freigabe aktuell"))))))))))),"Manuell prüfen")</f>
        <v/>
      </c>
    </row>
    <row r="91" ht="32" customHeight="1">
      <c r="A91" s="10" t="n"/>
      <c r="B91" s="10" t="n"/>
      <c r="C91" s="10" t="n"/>
      <c r="D91" s="10" t="n"/>
      <c r="E91" s="18" t="n"/>
      <c r="F91" s="18" t="n"/>
      <c r="G91" s="19" t="n"/>
      <c r="H91" s="19" t="n"/>
      <c r="I91" s="10" t="n"/>
      <c r="J91" s="10" t="n"/>
      <c r="K91" s="10" t="n"/>
      <c r="L91" s="10" t="n"/>
      <c r="M91" s="18" t="n"/>
      <c r="N91" s="20">
        <f>IFERROR(IF(A91="","",IF(M91="","",M91+Parameter!$B$4)),"")</f>
        <v/>
      </c>
      <c r="O91" s="3">
        <f>IFERROR(IF(COUNTA(A91:M91)=0,"",IF(OR(A91="",B91="",C91="",D91="",E91="",F91="",G91="",H91="",I91="",J91="",K91="",L91="",M91=""),"Angaben ergänzen",IF(F91&lt;E91,"Datum prüfen",IF(H91&lt;=G91,"Zeitfenster prüfen",IF(L91="Beantragt","Freigabe entscheiden",IF(L91="Gesperrt","Gesperrt",IF(L91="Abgelaufen","Abgelaufen",IF(F91&lt;TODAY(),"Gültigkeit abgelaufen",IF(E91&gt;TODAY(),"Noch nicht gültig",IF(N91&lt;TODAY(),"Prüfung fällig",IF(F91-TODAY()&lt;=Parameter!$B$3,"Läuft bald ab","Freigabe aktuell"))))))))))),"Manuell prüfen")</f>
        <v/>
      </c>
    </row>
    <row r="92" ht="32" customHeight="1">
      <c r="A92" s="10" t="n"/>
      <c r="B92" s="10" t="n"/>
      <c r="C92" s="10" t="n"/>
      <c r="D92" s="10" t="n"/>
      <c r="E92" s="18" t="n"/>
      <c r="F92" s="18" t="n"/>
      <c r="G92" s="19" t="n"/>
      <c r="H92" s="19" t="n"/>
      <c r="I92" s="10" t="n"/>
      <c r="J92" s="10" t="n"/>
      <c r="K92" s="10" t="n"/>
      <c r="L92" s="10" t="n"/>
      <c r="M92" s="18" t="n"/>
      <c r="N92" s="21">
        <f>IFERROR(IF(A92="","",IF(M92="","",M92+Parameter!$B$4)),"")</f>
        <v/>
      </c>
      <c r="O92" s="5">
        <f>IFERROR(IF(COUNTA(A92:M92)=0,"",IF(OR(A92="",B92="",C92="",D92="",E92="",F92="",G92="",H92="",I92="",J92="",K92="",L92="",M92=""),"Angaben ergänzen",IF(F92&lt;E92,"Datum prüfen",IF(H92&lt;=G92,"Zeitfenster prüfen",IF(L92="Beantragt","Freigabe entscheiden",IF(L92="Gesperrt","Gesperrt",IF(L92="Abgelaufen","Abgelaufen",IF(F92&lt;TODAY(),"Gültigkeit abgelaufen",IF(E92&gt;TODAY(),"Noch nicht gültig",IF(N92&lt;TODAY(),"Prüfung fällig",IF(F92-TODAY()&lt;=Parameter!$B$3,"Läuft bald ab","Freigabe aktuell"))))))))))),"Manuell prüfen")</f>
        <v/>
      </c>
    </row>
    <row r="93" ht="32" customHeight="1">
      <c r="A93" s="10" t="n"/>
      <c r="B93" s="10" t="n"/>
      <c r="C93" s="10" t="n"/>
      <c r="D93" s="10" t="n"/>
      <c r="E93" s="18" t="n"/>
      <c r="F93" s="18" t="n"/>
      <c r="G93" s="19" t="n"/>
      <c r="H93" s="19" t="n"/>
      <c r="I93" s="10" t="n"/>
      <c r="J93" s="10" t="n"/>
      <c r="K93" s="10" t="n"/>
      <c r="L93" s="10" t="n"/>
      <c r="M93" s="18" t="n"/>
      <c r="N93" s="20">
        <f>IFERROR(IF(A93="","",IF(M93="","",M93+Parameter!$B$4)),"")</f>
        <v/>
      </c>
      <c r="O93" s="3">
        <f>IFERROR(IF(COUNTA(A93:M93)=0,"",IF(OR(A93="",B93="",C93="",D93="",E93="",F93="",G93="",H93="",I93="",J93="",K93="",L93="",M93=""),"Angaben ergänzen",IF(F93&lt;E93,"Datum prüfen",IF(H93&lt;=G93,"Zeitfenster prüfen",IF(L93="Beantragt","Freigabe entscheiden",IF(L93="Gesperrt","Gesperrt",IF(L93="Abgelaufen","Abgelaufen",IF(F93&lt;TODAY(),"Gültigkeit abgelaufen",IF(E93&gt;TODAY(),"Noch nicht gültig",IF(N93&lt;TODAY(),"Prüfung fällig",IF(F93-TODAY()&lt;=Parameter!$B$3,"Läuft bald ab","Freigabe aktuell"))))))))))),"Manuell prüfen")</f>
        <v/>
      </c>
    </row>
    <row r="94" ht="32" customHeight="1">
      <c r="A94" s="10" t="n"/>
      <c r="B94" s="10" t="n"/>
      <c r="C94" s="10" t="n"/>
      <c r="D94" s="10" t="n"/>
      <c r="E94" s="18" t="n"/>
      <c r="F94" s="18" t="n"/>
      <c r="G94" s="19" t="n"/>
      <c r="H94" s="19" t="n"/>
      <c r="I94" s="10" t="n"/>
      <c r="J94" s="10" t="n"/>
      <c r="K94" s="10" t="n"/>
      <c r="L94" s="10" t="n"/>
      <c r="M94" s="18" t="n"/>
      <c r="N94" s="21">
        <f>IFERROR(IF(A94="","",IF(M94="","",M94+Parameter!$B$4)),"")</f>
        <v/>
      </c>
      <c r="O94" s="5">
        <f>IFERROR(IF(COUNTA(A94:M94)=0,"",IF(OR(A94="",B94="",C94="",D94="",E94="",F94="",G94="",H94="",I94="",J94="",K94="",L94="",M94=""),"Angaben ergänzen",IF(F94&lt;E94,"Datum prüfen",IF(H94&lt;=G94,"Zeitfenster prüfen",IF(L94="Beantragt","Freigabe entscheiden",IF(L94="Gesperrt","Gesperrt",IF(L94="Abgelaufen","Abgelaufen",IF(F94&lt;TODAY(),"Gültigkeit abgelaufen",IF(E94&gt;TODAY(),"Noch nicht gültig",IF(N94&lt;TODAY(),"Prüfung fällig",IF(F94-TODAY()&lt;=Parameter!$B$3,"Läuft bald ab","Freigabe aktuell"))))))))))),"Manuell prüfen")</f>
        <v/>
      </c>
    </row>
    <row r="95" ht="32" customHeight="1">
      <c r="A95" s="10" t="n"/>
      <c r="B95" s="10" t="n"/>
      <c r="C95" s="10" t="n"/>
      <c r="D95" s="10" t="n"/>
      <c r="E95" s="18" t="n"/>
      <c r="F95" s="18" t="n"/>
      <c r="G95" s="19" t="n"/>
      <c r="H95" s="19" t="n"/>
      <c r="I95" s="10" t="n"/>
      <c r="J95" s="10" t="n"/>
      <c r="K95" s="10" t="n"/>
      <c r="L95" s="10" t="n"/>
      <c r="M95" s="18" t="n"/>
      <c r="N95" s="20">
        <f>IFERROR(IF(A95="","",IF(M95="","",M95+Parameter!$B$4)),"")</f>
        <v/>
      </c>
      <c r="O95" s="3">
        <f>IFERROR(IF(COUNTA(A95:M95)=0,"",IF(OR(A95="",B95="",C95="",D95="",E95="",F95="",G95="",H95="",I95="",J95="",K95="",L95="",M95=""),"Angaben ergänzen",IF(F95&lt;E95,"Datum prüfen",IF(H95&lt;=G95,"Zeitfenster prüfen",IF(L95="Beantragt","Freigabe entscheiden",IF(L95="Gesperrt","Gesperrt",IF(L95="Abgelaufen","Abgelaufen",IF(F95&lt;TODAY(),"Gültigkeit abgelaufen",IF(E95&gt;TODAY(),"Noch nicht gültig",IF(N95&lt;TODAY(),"Prüfung fällig",IF(F95-TODAY()&lt;=Parameter!$B$3,"Läuft bald ab","Freigabe aktuell"))))))))))),"Manuell prüfen")</f>
        <v/>
      </c>
    </row>
    <row r="96" ht="32" customHeight="1">
      <c r="A96" s="10" t="n"/>
      <c r="B96" s="10" t="n"/>
      <c r="C96" s="10" t="n"/>
      <c r="D96" s="10" t="n"/>
      <c r="E96" s="18" t="n"/>
      <c r="F96" s="18" t="n"/>
      <c r="G96" s="19" t="n"/>
      <c r="H96" s="19" t="n"/>
      <c r="I96" s="10" t="n"/>
      <c r="J96" s="10" t="n"/>
      <c r="K96" s="10" t="n"/>
      <c r="L96" s="10" t="n"/>
      <c r="M96" s="18" t="n"/>
      <c r="N96" s="21">
        <f>IFERROR(IF(A96="","",IF(M96="","",M96+Parameter!$B$4)),"")</f>
        <v/>
      </c>
      <c r="O96" s="5">
        <f>IFERROR(IF(COUNTA(A96:M96)=0,"",IF(OR(A96="",B96="",C96="",D96="",E96="",F96="",G96="",H96="",I96="",J96="",K96="",L96="",M96=""),"Angaben ergänzen",IF(F96&lt;E96,"Datum prüfen",IF(H96&lt;=G96,"Zeitfenster prüfen",IF(L96="Beantragt","Freigabe entscheiden",IF(L96="Gesperrt","Gesperrt",IF(L96="Abgelaufen","Abgelaufen",IF(F96&lt;TODAY(),"Gültigkeit abgelaufen",IF(E96&gt;TODAY(),"Noch nicht gültig",IF(N96&lt;TODAY(),"Prüfung fällig",IF(F96-TODAY()&lt;=Parameter!$B$3,"Läuft bald ab","Freigabe aktuell"))))))))))),"Manuell prüfen")</f>
        <v/>
      </c>
    </row>
    <row r="97" ht="32" customHeight="1">
      <c r="A97" s="10" t="n"/>
      <c r="B97" s="10" t="n"/>
      <c r="C97" s="10" t="n"/>
      <c r="D97" s="10" t="n"/>
      <c r="E97" s="18" t="n"/>
      <c r="F97" s="18" t="n"/>
      <c r="G97" s="19" t="n"/>
      <c r="H97" s="19" t="n"/>
      <c r="I97" s="10" t="n"/>
      <c r="J97" s="10" t="n"/>
      <c r="K97" s="10" t="n"/>
      <c r="L97" s="10" t="n"/>
      <c r="M97" s="18" t="n"/>
      <c r="N97" s="20">
        <f>IFERROR(IF(A97="","",IF(M97="","",M97+Parameter!$B$4)),"")</f>
        <v/>
      </c>
      <c r="O97" s="3">
        <f>IFERROR(IF(COUNTA(A97:M97)=0,"",IF(OR(A97="",B97="",C97="",D97="",E97="",F97="",G97="",H97="",I97="",J97="",K97="",L97="",M97=""),"Angaben ergänzen",IF(F97&lt;E97,"Datum prüfen",IF(H97&lt;=G97,"Zeitfenster prüfen",IF(L97="Beantragt","Freigabe entscheiden",IF(L97="Gesperrt","Gesperrt",IF(L97="Abgelaufen","Abgelaufen",IF(F97&lt;TODAY(),"Gültigkeit abgelaufen",IF(E97&gt;TODAY(),"Noch nicht gültig",IF(N97&lt;TODAY(),"Prüfung fällig",IF(F97-TODAY()&lt;=Parameter!$B$3,"Läuft bald ab","Freigabe aktuell"))))))))))),"Manuell prüfen")</f>
        <v/>
      </c>
    </row>
    <row r="98" ht="32" customHeight="1">
      <c r="A98" s="10" t="n"/>
      <c r="B98" s="10" t="n"/>
      <c r="C98" s="10" t="n"/>
      <c r="D98" s="10" t="n"/>
      <c r="E98" s="18" t="n"/>
      <c r="F98" s="18" t="n"/>
      <c r="G98" s="19" t="n"/>
      <c r="H98" s="19" t="n"/>
      <c r="I98" s="10" t="n"/>
      <c r="J98" s="10" t="n"/>
      <c r="K98" s="10" t="n"/>
      <c r="L98" s="10" t="n"/>
      <c r="M98" s="18" t="n"/>
      <c r="N98" s="21">
        <f>IFERROR(IF(A98="","",IF(M98="","",M98+Parameter!$B$4)),"")</f>
        <v/>
      </c>
      <c r="O98" s="5">
        <f>IFERROR(IF(COUNTA(A98:M98)=0,"",IF(OR(A98="",B98="",C98="",D98="",E98="",F98="",G98="",H98="",I98="",J98="",K98="",L98="",M98=""),"Angaben ergänzen",IF(F98&lt;E98,"Datum prüfen",IF(H98&lt;=G98,"Zeitfenster prüfen",IF(L98="Beantragt","Freigabe entscheiden",IF(L98="Gesperrt","Gesperrt",IF(L98="Abgelaufen","Abgelaufen",IF(F98&lt;TODAY(),"Gültigkeit abgelaufen",IF(E98&gt;TODAY(),"Noch nicht gültig",IF(N98&lt;TODAY(),"Prüfung fällig",IF(F98-TODAY()&lt;=Parameter!$B$3,"Läuft bald ab","Freigabe aktuell"))))))))))),"Manuell prüfen")</f>
        <v/>
      </c>
    </row>
    <row r="99" ht="32" customHeight="1">
      <c r="A99" s="10" t="n"/>
      <c r="B99" s="10" t="n"/>
      <c r="C99" s="10" t="n"/>
      <c r="D99" s="10" t="n"/>
      <c r="E99" s="18" t="n"/>
      <c r="F99" s="18" t="n"/>
      <c r="G99" s="19" t="n"/>
      <c r="H99" s="19" t="n"/>
      <c r="I99" s="10" t="n"/>
      <c r="J99" s="10" t="n"/>
      <c r="K99" s="10" t="n"/>
      <c r="L99" s="10" t="n"/>
      <c r="M99" s="18" t="n"/>
      <c r="N99" s="20">
        <f>IFERROR(IF(A99="","",IF(M99="","",M99+Parameter!$B$4)),"")</f>
        <v/>
      </c>
      <c r="O99" s="3">
        <f>IFERROR(IF(COUNTA(A99:M99)=0,"",IF(OR(A99="",B99="",C99="",D99="",E99="",F99="",G99="",H99="",I99="",J99="",K99="",L99="",M99=""),"Angaben ergänzen",IF(F99&lt;E99,"Datum prüfen",IF(H99&lt;=G99,"Zeitfenster prüfen",IF(L99="Beantragt","Freigabe entscheiden",IF(L99="Gesperrt","Gesperrt",IF(L99="Abgelaufen","Abgelaufen",IF(F99&lt;TODAY(),"Gültigkeit abgelaufen",IF(E99&gt;TODAY(),"Noch nicht gültig",IF(N99&lt;TODAY(),"Prüfung fällig",IF(F99-TODAY()&lt;=Parameter!$B$3,"Läuft bald ab","Freigabe aktuell"))))))))))),"Manuell prüfen")</f>
        <v/>
      </c>
    </row>
    <row r="100" ht="32" customHeight="1">
      <c r="A100" s="10" t="n"/>
      <c r="B100" s="10" t="n"/>
      <c r="C100" s="10" t="n"/>
      <c r="D100" s="10" t="n"/>
      <c r="E100" s="18" t="n"/>
      <c r="F100" s="18" t="n"/>
      <c r="G100" s="19" t="n"/>
      <c r="H100" s="19" t="n"/>
      <c r="I100" s="10" t="n"/>
      <c r="J100" s="10" t="n"/>
      <c r="K100" s="10" t="n"/>
      <c r="L100" s="10" t="n"/>
      <c r="M100" s="18" t="n"/>
      <c r="N100" s="21">
        <f>IFERROR(IF(A100="","",IF(M100="","",M100+Parameter!$B$4)),"")</f>
        <v/>
      </c>
      <c r="O100" s="5">
        <f>IFERROR(IF(COUNTA(A100:M100)=0,"",IF(OR(A100="",B100="",C100="",D100="",E100="",F100="",G100="",H100="",I100="",J100="",K100="",L100="",M100=""),"Angaben ergänzen",IF(F100&lt;E100,"Datum prüfen",IF(H100&lt;=G100,"Zeitfenster prüfen",IF(L100="Beantragt","Freigabe entscheiden",IF(L100="Gesperrt","Gesperrt",IF(L100="Abgelaufen","Abgelaufen",IF(F100&lt;TODAY(),"Gültigkeit abgelaufen",IF(E100&gt;TODAY(),"Noch nicht gültig",IF(N100&lt;TODAY(),"Prüfung fällig",IF(F100-TODAY()&lt;=Parameter!$B$3,"Läuft bald ab","Freigabe aktuell"))))))))))),"Manuell prüfen")</f>
        <v/>
      </c>
    </row>
    <row r="101" ht="32" customHeight="1">
      <c r="A101" s="10" t="n"/>
      <c r="B101" s="10" t="n"/>
      <c r="C101" s="10" t="n"/>
      <c r="D101" s="10" t="n"/>
      <c r="E101" s="18" t="n"/>
      <c r="F101" s="18" t="n"/>
      <c r="G101" s="19" t="n"/>
      <c r="H101" s="19" t="n"/>
      <c r="I101" s="10" t="n"/>
      <c r="J101" s="10" t="n"/>
      <c r="K101" s="10" t="n"/>
      <c r="L101" s="10" t="n"/>
      <c r="M101" s="18" t="n"/>
      <c r="N101" s="20">
        <f>IFERROR(IF(A101="","",IF(M101="","",M101+Parameter!$B$4)),"")</f>
        <v/>
      </c>
      <c r="O101" s="3">
        <f>IFERROR(IF(COUNTA(A101:M101)=0,"",IF(OR(A101="",B101="",C101="",D101="",E101="",F101="",G101="",H101="",I101="",J101="",K101="",L101="",M101=""),"Angaben ergänzen",IF(F101&lt;E101,"Datum prüfen",IF(H101&lt;=G101,"Zeitfenster prüfen",IF(L101="Beantragt","Freigabe entscheiden",IF(L101="Gesperrt","Gesperrt",IF(L101="Abgelaufen","Abgelaufen",IF(F101&lt;TODAY(),"Gültigkeit abgelaufen",IF(E101&gt;TODAY(),"Noch nicht gültig",IF(N101&lt;TODAY(),"Prüfung fällig",IF(F101-TODAY()&lt;=Parameter!$B$3,"Läuft bald ab","Freigabe aktuell"))))))))))),"Manuell prüfen")</f>
        <v/>
      </c>
    </row>
    <row r="102" ht="32" customHeight="1">
      <c r="A102" s="10" t="n"/>
      <c r="B102" s="10" t="n"/>
      <c r="C102" s="10" t="n"/>
      <c r="D102" s="10" t="n"/>
      <c r="E102" s="18" t="n"/>
      <c r="F102" s="18" t="n"/>
      <c r="G102" s="19" t="n"/>
      <c r="H102" s="19" t="n"/>
      <c r="I102" s="10" t="n"/>
      <c r="J102" s="10" t="n"/>
      <c r="K102" s="10" t="n"/>
      <c r="L102" s="10" t="n"/>
      <c r="M102" s="18" t="n"/>
      <c r="N102" s="21">
        <f>IFERROR(IF(A102="","",IF(M102="","",M102+Parameter!$B$4)),"")</f>
        <v/>
      </c>
      <c r="O102" s="5">
        <f>IFERROR(IF(COUNTA(A102:M102)=0,"",IF(OR(A102="",B102="",C102="",D102="",E102="",F102="",G102="",H102="",I102="",J102="",K102="",L102="",M102=""),"Angaben ergänzen",IF(F102&lt;E102,"Datum prüfen",IF(H102&lt;=G102,"Zeitfenster prüfen",IF(L102="Beantragt","Freigabe entscheiden",IF(L102="Gesperrt","Gesperrt",IF(L102="Abgelaufen","Abgelaufen",IF(F102&lt;TODAY(),"Gültigkeit abgelaufen",IF(E102&gt;TODAY(),"Noch nicht gültig",IF(N102&lt;TODAY(),"Prüfung fällig",IF(F102-TODAY()&lt;=Parameter!$B$3,"Läuft bald ab","Freigabe aktuell"))))))))))),"Manuell prüfen")</f>
        <v/>
      </c>
    </row>
    <row r="103" ht="32" customHeight="1">
      <c r="A103" s="10" t="n"/>
      <c r="B103" s="10" t="n"/>
      <c r="C103" s="10" t="n"/>
      <c r="D103" s="10" t="n"/>
      <c r="E103" s="18" t="n"/>
      <c r="F103" s="18" t="n"/>
      <c r="G103" s="19" t="n"/>
      <c r="H103" s="19" t="n"/>
      <c r="I103" s="10" t="n"/>
      <c r="J103" s="10" t="n"/>
      <c r="K103" s="10" t="n"/>
      <c r="L103" s="10" t="n"/>
      <c r="M103" s="18" t="n"/>
      <c r="N103" s="20">
        <f>IFERROR(IF(A103="","",IF(M103="","",M103+Parameter!$B$4)),"")</f>
        <v/>
      </c>
      <c r="O103" s="3">
        <f>IFERROR(IF(COUNTA(A103:M103)=0,"",IF(OR(A103="",B103="",C103="",D103="",E103="",F103="",G103="",H103="",I103="",J103="",K103="",L103="",M103=""),"Angaben ergänzen",IF(F103&lt;E103,"Datum prüfen",IF(H103&lt;=G103,"Zeitfenster prüfen",IF(L103="Beantragt","Freigabe entscheiden",IF(L103="Gesperrt","Gesperrt",IF(L103="Abgelaufen","Abgelaufen",IF(F103&lt;TODAY(),"Gültigkeit abgelaufen",IF(E103&gt;TODAY(),"Noch nicht gültig",IF(N103&lt;TODAY(),"Prüfung fällig",IF(F103-TODAY()&lt;=Parameter!$B$3,"Läuft bald ab","Freigabe aktuell"))))))))))),"Manuell prüfen")</f>
        <v/>
      </c>
    </row>
    <row r="104" ht="32" customHeight="1">
      <c r="A104" s="10" t="n"/>
      <c r="B104" s="10" t="n"/>
      <c r="C104" s="10" t="n"/>
      <c r="D104" s="10" t="n"/>
      <c r="E104" s="18" t="n"/>
      <c r="F104" s="18" t="n"/>
      <c r="G104" s="19" t="n"/>
      <c r="H104" s="19" t="n"/>
      <c r="I104" s="10" t="n"/>
      <c r="J104" s="10" t="n"/>
      <c r="K104" s="10" t="n"/>
      <c r="L104" s="10" t="n"/>
      <c r="M104" s="18" t="n"/>
      <c r="N104" s="21">
        <f>IFERROR(IF(A104="","",IF(M104="","",M104+Parameter!$B$4)),"")</f>
        <v/>
      </c>
      <c r="O104" s="5">
        <f>IFERROR(IF(COUNTA(A104:M104)=0,"",IF(OR(A104="",B104="",C104="",D104="",E104="",F104="",G104="",H104="",I104="",J104="",K104="",L104="",M104=""),"Angaben ergänzen",IF(F104&lt;E104,"Datum prüfen",IF(H104&lt;=G104,"Zeitfenster prüfen",IF(L104="Beantragt","Freigabe entscheiden",IF(L104="Gesperrt","Gesperrt",IF(L104="Abgelaufen","Abgelaufen",IF(F104&lt;TODAY(),"Gültigkeit abgelaufen",IF(E104&gt;TODAY(),"Noch nicht gültig",IF(N104&lt;TODAY(),"Prüfung fällig",IF(F104-TODAY()&lt;=Parameter!$B$3,"Läuft bald ab","Freigabe aktuell"))))))))))),"Manuell prüfen")</f>
        <v/>
      </c>
    </row>
  </sheetData>
  <autoFilter ref="A4:O104"/>
  <mergeCells count="1">
    <mergeCell ref="A1:O1"/>
  </mergeCells>
  <conditionalFormatting sqref="O5:O104">
    <cfRule type="expression" priority="1" dxfId="0">
      <formula>$O5="Freigabe aktuell"</formula>
    </cfRule>
    <cfRule type="expression" priority="2" dxfId="1">
      <formula>OR($O5="Läuft bald ab",$O5="Prüfung fällig",$O5="Freigabe entscheiden",$O5="Noch nicht gültig")</formula>
    </cfRule>
    <cfRule type="expression" priority="3" dxfId="2">
      <formula>OR($O5="Angaben ergänzen",$O5="Datum prüfen",$O5="Zeitfenster prüfen",$O5="Manuell prüfen")</formula>
    </cfRule>
    <cfRule type="expression" priority="4" dxfId="3">
      <formula>OR($O5="Gesperrt",$O5="Abgelaufen",$O5="Gültigkeit abgelaufen")</formula>
    </cfRule>
  </conditionalFormatting>
  <dataValidations count="5">
    <dataValidation sqref="L5:L104" showDropDown="0" showInputMessage="1" showErrorMessage="1" allowBlank="0" errorTitle="Ungültiger Status" error="Bitte einen Status aus der Auswahlliste verwenden." promptTitle="Status auswählen" prompt="Stabilen betrieblichen Status auswählen." type="list">
      <formula1>"Beantragt,Freigegeben,Gesperrt,Abgelaufen"</formula1>
    </dataValidation>
    <dataValidation sqref="E5:E104 M5:M104" showDropDown="0" showInputMessage="1" showErrorMessage="1" allowBlank="0" errorTitle="Datum prüfen" error="Bitte ein gültiges Datum innerhalb des vorgesehenen Zeitraums eingeben." promptTitle="Datum" prompt="Eingabe im Format TT.MM.JJJJ." type="date" operator="between">
      <formula1>DATE(YEAR(TODAY())-10,1,1)</formula1>
      <formula2>DATE(YEAR(TODAY())+10,12,31)</formula2>
    </dataValidation>
    <dataValidation sqref="F5:F104" showDropDown="0" showInputMessage="1" showErrorMessage="1" allowBlank="0" errorTitle="Gültigkeitsende prüfen" error="Das Enddatum muss ein gültiges Datum sein und darf nicht vor dem Startdatum liegen." promptTitle="Gültig bis" prompt="Enddatum im Format TT.MM.JJJJ eingeben." type="custom">
      <formula1>OR(F5="",AND(ISNUMBER(F5),F5&gt;=DATE(YEAR(TODAY())-10,1,1),F5&lt;=DATE(YEAR(TODAY())+10,12,31),OR(E5="",F5&gt;=E5)))</formula1>
    </dataValidation>
    <dataValidation sqref="G5:G104" showDropDown="0" showInputMessage="1" showErrorMessage="1" allowBlank="0" errorTitle="Uhrzeit prüfen" error="Bitte eine gültige Uhrzeit zwischen 00:00 und 23:59 eingeben." promptTitle="Zugang von" prompt="Uhrzeit im Format HH:MM eingeben." type="decimal" operator="between">
      <formula1>0</formula1>
      <formula2>0.99999</formula2>
    </dataValidation>
    <dataValidation sqref="H5:H104" showDropDown="0" showInputMessage="1" showErrorMessage="1" allowBlank="0" errorTitle="Zeitfenster prüfen" error="Die Endzeit muss eine gültige Uhrzeit sein und nach der Startzeit liegen." promptTitle="Zugang bis" prompt="Endzeit im Format HH:MM eingeben." type="custom">
      <formula1>OR(H5="",AND(ISNUMBER(H5),H5&gt;G5,H5&lt;1))</formula1>
    </dataValidation>
  </dataValidations>
  <pageMargins left="0.75" right="0.75" top="1" bottom="1" header="0.5" footer="0.5"/>
  <pageSetup orientation="landscape" fitToWidth="1"/>
  <legacyDrawing xmlns:r="http://schemas.openxmlformats.org/officeDocument/2006/relationships" r:id="anysvml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8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6" customWidth="1" min="3" max="3"/>
    <col width="24" customWidth="1" min="4" max="4"/>
  </cols>
  <sheetData>
    <row r="1" ht="28" customHeight="1">
      <c r="A1" s="1" t="inlineStr">
        <is>
          <t>Parameter und stabile Statuswerte</t>
        </is>
      </c>
      <c r="B1" s="16" t="n"/>
      <c r="C1" s="16" t="n"/>
      <c r="D1" s="17" t="n"/>
    </row>
    <row r="2" ht="27" customHeight="1">
      <c r="A2" s="2" t="inlineStr">
        <is>
          <t>Annahme</t>
        </is>
      </c>
      <c r="B2" s="2" t="inlineStr">
        <is>
          <t>Wert</t>
        </is>
      </c>
      <c r="C2" s="2" t="inlineStr">
        <is>
          <t>Einheit</t>
        </is>
      </c>
      <c r="D2" s="2" t="inlineStr">
        <is>
          <t>Stabile Statuswerte</t>
        </is>
      </c>
    </row>
    <row r="3" ht="27" customHeight="1">
      <c r="A3" s="3" t="inlineStr">
        <is>
          <t>Warnfrist vor Ablauf</t>
        </is>
      </c>
      <c r="B3" s="15" t="n">
        <v>30</v>
      </c>
      <c r="C3" s="3" t="inlineStr">
        <is>
          <t>Tage</t>
        </is>
      </c>
      <c r="D3" s="3" t="inlineStr">
        <is>
          <t>Beantragt</t>
        </is>
      </c>
    </row>
    <row r="4" ht="27" customHeight="1">
      <c r="A4" s="5" t="inlineStr">
        <is>
          <t>Prüfintervall</t>
        </is>
      </c>
      <c r="B4" s="15" t="n">
        <v>90</v>
      </c>
      <c r="C4" s="5" t="inlineStr">
        <is>
          <t>Tage</t>
        </is>
      </c>
      <c r="D4" s="5" t="inlineStr">
        <is>
          <t>Freigegeben</t>
        </is>
      </c>
    </row>
    <row r="5" ht="27" customHeight="1">
      <c r="A5" s="3" t="inlineStr"/>
      <c r="B5" s="3" t="inlineStr"/>
      <c r="C5" s="3" t="inlineStr"/>
      <c r="D5" s="3" t="inlineStr">
        <is>
          <t>Gesperrt</t>
        </is>
      </c>
    </row>
    <row r="6" ht="27" customHeight="1">
      <c r="A6" s="5" t="inlineStr"/>
      <c r="B6" s="5" t="inlineStr"/>
      <c r="C6" s="5" t="inlineStr"/>
      <c r="D6" s="5" t="inlineStr">
        <is>
          <t>Abgelaufen</t>
        </is>
      </c>
    </row>
    <row r="7"/>
    <row r="8" ht="58" customHeight="1">
      <c r="A8" s="9" t="inlineStr">
        <is>
          <t>Die Werte sind sichtbare betriebliche Annahmen und können durch die Objektleitung angepasst werden. Die Arbeitsmappe bestätigt keine Rechts-, Vertrags- oder externe Zugangsfreigabe.</t>
        </is>
      </c>
    </row>
  </sheetData>
  <mergeCells count="1">
    <mergeCell ref="A1:D1"/>
  </mergeCells>
  <dataValidations count="1">
    <dataValidation sqref="B3:B4" showDropDown="0" showInputMessage="1" showErrorMessage="1" allowBlank="0" errorTitle="Wert prüfen" error="Bitte eine ganze Zahl zwischen 1 und 365 eingeben." promptTitle="Tage" prompt="Betrieblichen Zeitraum in ganzen Tagen eingeben." type="whole" operator="between">
      <formula1>1</formula1>
      <formula2>365</formula2>
    </dataValidation>
  </dataValidations>
  <pageMargins left="0.75" right="0.75" top="1" bottom="1" header="0.5" footer="0.5"/>
  <pageSetup orientation="portrait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Fiktive Reinigungsvorlage</dc:creator>
  <dc:title xmlns:dc="http://purl.org/dc/elements/1.1/">Zugangsberechtigungen Reinigungsobjekte Excel</dc:title>
  <dc:description xmlns:dc="http://purl.org/dc/elements/1.1/">Fiktive Beispieldaten zur manuellen Prüfung von Zugangsberechtigungen ohne geheime Zugangsdaten oder externe Anbindung.</dc:description>
  <dc:subject xmlns:dc="http://purl.org/dc/elements/1.1/">Betriebliche Übersicht zu Zugangsfreigaben für Reinigungsobjekte</dc:subject>
  <dcterms:created xmlns:dcterms="http://purl.org/dc/terms/" xmlns:xsi="http://www.w3.org/2001/XMLSchema-instance" xsi:type="dcterms:W3CDTF">2026-09-10T14:20:19Z</dcterms:created>
  <dcterms:modified xmlns:dcterms="http://purl.org/dc/terms/" xmlns:xsi="http://www.w3.org/2001/XMLSchema-instance" xsi:type="dcterms:W3CDTF">2026-09-10T14:20:20+00:00Z</dcterms:modified>
</cp:coreProperties>
</file>