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nfra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'Anfragen'!$A$3:$Q$103</definedName>
    <definedName name="_xlnm._FilterDatabase" localSheetId="2" hidden="1">'Parameter'!$A$3:$B$11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de-DE]"/>
    <numFmt numFmtId="166" formatCode="0.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F2923"/>
      <sz val="10"/>
    </font>
    <font>
      <name val="Aptos"/>
      <i val="1"/>
      <color rgb="005C6F64"/>
      <sz val="10"/>
    </font>
    <font>
      <name val="Aptos"/>
      <b val="1"/>
      <color rgb="00FFFFFF"/>
      <sz val="10"/>
    </font>
    <font>
      <name val="Aptos"/>
      <color rgb="001F2923"/>
      <sz val="10"/>
    </font>
    <font>
      <name val="Aptos"/>
      <b val="1"/>
      <color rgb="0012372A"/>
      <sz val="13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E5F2EA"/>
      </patternFill>
    </fill>
    <fill>
      <patternFill patternType="solid">
        <fgColor rgb="00F3F7F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5" fillId="0" borderId="0" pivotButton="0" quotePrefix="0" xfId="0"/>
    <xf numFmtId="1" fontId="5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2" fillId="5" borderId="0" pivotButton="0" quotePrefix="0" xfId="0"/>
    <xf numFmtId="0" fontId="3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/>
    </xf>
    <xf numFmtId="164" fontId="5" fillId="0" borderId="0" pivotButton="0" quotePrefix="0" xfId="0"/>
    <xf numFmtId="165" fontId="6" fillId="5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B56A2D"/>
        <sz val="10"/>
      </font>
      <fill>
        <patternFill patternType="solid">
          <fgColor rgb="00FCE8D8"/>
        </patternFill>
      </fill>
    </dxf>
    <dxf>
      <font>
        <name val="Aptos"/>
        <b val="1"/>
        <color rgb="002F6B4F"/>
        <sz val="10"/>
      </font>
      <fill>
        <patternFill patternType="solid">
          <fgColor rgb="00E2F0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K3" authorId="0" shapeId="0">
      <text>
        <t>Der Status wird ausschließlich manuell aus der stabilen Parameterliste gewählt.</t>
      </text>
    </comment>
    <comment ref="L3" authorId="0" shapeId="0">
      <text>
        <t>Veränderbarer beispielhafter Ansatz je angegebener Einheit.</t>
      </text>
    </comment>
    <comment ref="M3" authorId="0" shapeId="0">
      <text>
        <t>Berechnung aus Menge multipliziert mit Ansatz je Einheit.</t>
      </text>
    </comment>
    <comment ref="Q3" authorId="0" shapeId="0">
      <text>
        <t>Formelbasierter Hinweis für die manuelle betriebliche Prüfung.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A4" authorId="0" shapeId="0">
      <text>
        <t>Diese Werte bilden die einzige Auswahlliste im Blatt Anfragen.</t>
      </text>
    </comment>
    <comment ref="B15" authorId="0" shapeId="0">
      <text>
        <t>Ab diesem Alter erhalten neue oder zu prüfende Vorgänge einen Prüfhinweis.</t>
      </text>
    </comment>
    <comment ref="B16" authorId="0" shapeId="0">
      <text>
        <t>Innerhalb dieser Anzahl Tage wird ein naher Wunschtermin hervorgehoben.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9" customWidth="1" min="3" max="3"/>
    <col width="27" customWidth="1" min="4" max="4"/>
    <col width="18" customWidth="1" min="5" max="5"/>
    <col width="18" customWidth="1" min="6" max="6"/>
  </cols>
  <sheetData>
    <row r="1" ht="28" customHeight="1">
      <c r="A1" s="1" t="inlineStr">
        <is>
          <t>Übersicht Zusatzleistungen</t>
        </is>
      </c>
    </row>
    <row r="2">
      <c r="A2" s="2" t="inlineStr">
        <is>
          <t>Berechnungsstand</t>
        </is>
      </c>
      <c r="B2" s="30">
        <f>TODAY()</f>
        <v/>
      </c>
      <c r="D2" s="2" t="inlineStr">
        <is>
          <t>Datenbasis</t>
        </is>
      </c>
      <c r="E2" s="4">
        <f>COUNTIF(Anfragen!$A$4:$A$103,"&lt;&gt;")</f>
        <v/>
      </c>
    </row>
    <row r="3"/>
    <row r="4" ht="34" customHeight="1">
      <c r="A4" s="5" t="inlineStr">
        <is>
          <t>Anfragen gesamt</t>
        </is>
      </c>
      <c r="B4" s="6">
        <f>COUNTIF(Anfragen!$A$4:$A$103,"&lt;&gt;")</f>
        <v/>
      </c>
      <c r="C4" s="5" t="inlineStr">
        <is>
          <t>Aktiv zu disponieren</t>
        </is>
      </c>
      <c r="D4" s="6">
        <f>SUM(COUNTIF(Anfragen!$K$4:$K$103,Parameter!$A$4),COUNTIF(Anfragen!$K$4:$K$103,Parameter!$A$5),COUNTIF(Anfragen!$K$4:$K$103,Parameter!$A$6),COUNTIF(Anfragen!$K$4:$K$103,Parameter!$A$7),COUNTIF(Anfragen!$K$4:$K$103,Parameter!$A$9))</f>
        <v/>
      </c>
      <c r="E4" s="5" t="inlineStr">
        <is>
          <t>Terminhinweise</t>
        </is>
      </c>
      <c r="F4" s="6">
        <f>SUM(COUNTIF(Anfragen!$Q$4:$Q$103,"Termin prüfen"),COUNTIF(Anfragen!$Q$4:$Q$103,"Termin naht"))</f>
        <v/>
      </c>
    </row>
    <row r="5"/>
    <row r="6" ht="34" customHeight="1">
      <c r="A6" s="5" t="inlineStr">
        <is>
          <t>Erledigt, nicht abgerechnet</t>
        </is>
      </c>
      <c r="B6" s="6">
        <f>COUNTIF(Anfragen!$K$4:$K$103,Parameter!$A$10)</f>
        <v/>
      </c>
      <c r="C6" s="5" t="inlineStr">
        <is>
          <t>Abgerechnet</t>
        </is>
      </c>
      <c r="D6" s="6">
        <f>COUNTIF(Anfragen!$K$4:$K$103,Parameter!$A$11)</f>
        <v/>
      </c>
      <c r="E6" s="5" t="inlineStr">
        <is>
          <t>Prüfhinweise gesamt</t>
        </is>
      </c>
      <c r="F6" s="6">
        <f>COUNTIFS(Anfragen!$Q$4:$Q$103,"&lt;&gt;",Anfragen!$Q$4:$Q$103,"&lt;&gt;OK")</f>
        <v/>
      </c>
    </row>
    <row r="7"/>
    <row r="8" ht="34" customHeight="1">
      <c r="A8" s="5" t="inlineStr">
        <is>
          <t>Offener Angebotswert</t>
        </is>
      </c>
      <c r="B8" s="31">
        <f>SUMIFS(Anfragen!$M$4:$M$103,Anfragen!$K$4:$K$103,"&lt;&gt;"&amp;Parameter!$A$8,Anfragen!$K$4:$K$103,"&lt;&gt;"&amp;Parameter!$A$11)</f>
        <v/>
      </c>
      <c r="C8" s="5" t="inlineStr">
        <is>
          <t>Abgerechneter Wert</t>
        </is>
      </c>
      <c r="D8" s="31">
        <f>SUMIF(Anfragen!$K$4:$K$103,Parameter!$A$11,Anfragen!$M$4:$M$103)</f>
        <v/>
      </c>
      <c r="E8" s="5" t="inlineStr">
        <is>
          <t>Ø offene Tage</t>
        </is>
      </c>
      <c r="F8" s="32">
        <f>IFERROR(AVERAGE(Anfragen!$P$4:$P$103),"")</f>
        <v/>
      </c>
    </row>
    <row r="9"/>
    <row r="10" ht="34" customHeight="1">
      <c r="A10" s="5" t="inlineStr">
        <is>
          <t>Älter als Prüfschwelle</t>
        </is>
      </c>
      <c r="B10" s="6">
        <f>COUNTIF(Anfragen!$P$4:$P$103,"&gt;"&amp;Parameter!$B$15)</f>
        <v/>
      </c>
      <c r="C10" s="5" t="inlineStr">
        <is>
          <t>Ohne Kalkulationswert</t>
        </is>
      </c>
      <c r="D10" s="6">
        <f>SUM(COUNTIFS(Anfragen!$K$4:$K$103,Parameter!$A$6,Anfragen!$M$4:$M$103,""),COUNTIFS(Anfragen!$K$4:$K$103,Parameter!$A$7,Anfragen!$M$4:$M$103,""),COUNTIFS(Anfragen!$K$4:$K$103,Parameter!$A$9,Anfragen!$M$4:$M$103,""),COUNTIFS(Anfragen!$K$4:$K$103,Parameter!$A$10,Anfragen!$M$4:$M$103,""),COUNTIFS(Anfragen!$K$4:$K$103,Parameter!$A$11,Anfragen!$M$4:$M$103,""))</f>
        <v/>
      </c>
      <c r="E10" s="5" t="inlineStr">
        <is>
          <t>Wunschtermin bis Warnfrist</t>
        </is>
      </c>
      <c r="F10" s="6">
        <f>COUNTIFS(Anfragen!$J$4:$J$103,"&gt;="&amp;TODAY(),Anfragen!$J$4:$J$103,"&lt;="&amp;TODAY()+Parameter!$B$16,Anfragen!$K$4:$K$103,"&lt;&gt;"&amp;Parameter!$A$8,Anfragen!$K$4:$K$103,"&lt;&gt;"&amp;Parameter!$A$10,Anfragen!$K$4:$K$103,"&lt;&gt;"&amp;Parameter!$A$11)</f>
        <v/>
      </c>
    </row>
    <row r="11"/>
    <row r="12"/>
    <row r="13">
      <c r="A13" s="9" t="inlineStr">
        <is>
          <t>Status</t>
        </is>
      </c>
      <c r="B13" s="9" t="inlineStr">
        <is>
          <t>Anzahl</t>
        </is>
      </c>
      <c r="D13" s="9" t="inlineStr">
        <is>
          <t>Prüfgrund</t>
        </is>
      </c>
      <c r="E13" s="9" t="inlineStr">
        <is>
          <t>Anzahl</t>
        </is>
      </c>
    </row>
    <row r="14">
      <c r="A14" s="10" t="inlineStr">
        <is>
          <t>Neu</t>
        </is>
      </c>
      <c r="B14" s="11">
        <f>COUNTIF(Anfragen!$K$4:$K$103,Parameter!$A$4)</f>
        <v/>
      </c>
      <c r="D14" s="10" t="inlineStr">
        <is>
          <t>Termin prüfen</t>
        </is>
      </c>
      <c r="E14" s="11">
        <f>COUNTIF(Anfragen!$Q$4:$Q$103,"Termin prüfen")</f>
        <v/>
      </c>
    </row>
    <row r="15">
      <c r="A15" s="12" t="inlineStr">
        <is>
          <t>In Prüfung</t>
        </is>
      </c>
      <c r="B15" s="13">
        <f>COUNTIF(Anfragen!$K$4:$K$103,Parameter!$A$5)</f>
        <v/>
      </c>
      <c r="D15" s="12" t="inlineStr">
        <is>
          <t>Termin naht</t>
        </is>
      </c>
      <c r="E15" s="13">
        <f>COUNTIF(Anfragen!$Q$4:$Q$103,"Termin naht")</f>
        <v/>
      </c>
    </row>
    <row r="16">
      <c r="A16" s="10" t="inlineStr">
        <is>
          <t>Angebot erstellt</t>
        </is>
      </c>
      <c r="B16" s="11">
        <f>COUNTIF(Anfragen!$K$4:$K$103,Parameter!$A$6)</f>
        <v/>
      </c>
      <c r="D16" s="10" t="inlineStr">
        <is>
          <t>Bearbeitung prüfen</t>
        </is>
      </c>
      <c r="E16" s="11">
        <f>COUNTIF(Anfragen!$Q$4:$Q$103,"Bearbeitung prüfen")</f>
        <v/>
      </c>
    </row>
    <row r="17">
      <c r="A17" s="12" t="inlineStr">
        <is>
          <t>Freigegeben</t>
        </is>
      </c>
      <c r="B17" s="13">
        <f>COUNTIF(Anfragen!$K$4:$K$103,Parameter!$A$7)</f>
        <v/>
      </c>
      <c r="D17" s="12" t="inlineStr">
        <is>
          <t>Abrechnung prüfen</t>
        </is>
      </c>
      <c r="E17" s="13">
        <f>COUNTIF(Anfragen!$Q$4:$Q$103,"Abrechnung prüfen")</f>
        <v/>
      </c>
    </row>
    <row r="18">
      <c r="A18" s="10" t="inlineStr">
        <is>
          <t>Abgelehnt</t>
        </is>
      </c>
      <c r="B18" s="11">
        <f>COUNTIF(Anfragen!$K$4:$K$103,Parameter!$A$8)</f>
        <v/>
      </c>
      <c r="D18" s="10" t="inlineStr">
        <is>
          <t>Kalkulation prüfen</t>
        </is>
      </c>
      <c r="E18" s="11">
        <f>COUNTIF(Anfragen!$Q$4:$Q$103,"Kalkulation prüfen")</f>
        <v/>
      </c>
    </row>
    <row r="19">
      <c r="A19" s="12" t="inlineStr">
        <is>
          <t>In Ausführung</t>
        </is>
      </c>
      <c r="B19" s="13">
        <f>COUNTIF(Anfragen!$K$4:$K$103,Parameter!$A$9)</f>
        <v/>
      </c>
      <c r="D19" s="12" t="inlineStr">
        <is>
          <t>Datumsfolge prüfen</t>
        </is>
      </c>
      <c r="E19" s="13">
        <f>COUNTIF(Anfragen!$Q$4:$Q$103,"Datumsfolge prüfen")</f>
        <v/>
      </c>
    </row>
    <row r="20">
      <c r="A20" s="10" t="inlineStr">
        <is>
          <t>Erledigt</t>
        </is>
      </c>
      <c r="B20" s="11">
        <f>COUNTIF(Anfragen!$K$4:$K$103,Parameter!$A$10)</f>
        <v/>
      </c>
      <c r="D20" s="10" t="inlineStr">
        <is>
          <t>Erledigungsdatum prüfen</t>
        </is>
      </c>
      <c r="E20" s="11">
        <f>COUNTIF(Anfragen!$Q$4:$Q$103,"Erledigungsdatum prüfen")</f>
        <v/>
      </c>
    </row>
    <row r="21">
      <c r="A21" s="12" t="inlineStr">
        <is>
          <t>Abgerechnet</t>
        </is>
      </c>
      <c r="B21" s="13">
        <f>COUNTIF(Anfragen!$K$4:$K$103,Parameter!$A$11)</f>
        <v/>
      </c>
      <c r="D21" s="12" t="inlineStr">
        <is>
          <t>Abrechnungsdatum prüfen</t>
        </is>
      </c>
      <c r="E21" s="13">
        <f>COUNTIF(Anfragen!$Q$4:$Q$103,"Abrechnungsdatum prüfen")</f>
        <v/>
      </c>
    </row>
    <row r="22">
      <c r="D22" s="10" t="inlineStr">
        <is>
          <t>Angaben prüfen</t>
        </is>
      </c>
      <c r="E22" s="11">
        <f>COUNTIF(Anfragen!$Q$4:$Q$103,"Angaben prüfen")</f>
        <v/>
      </c>
    </row>
  </sheetData>
  <mergeCells count="1">
    <mergeCell ref="A1:F1"/>
  </mergeCells>
  <conditionalFormatting sqref="E14:E22">
    <cfRule type="expression" priority="1" dxfId="0">
      <formula>$E14&gt;0</formula>
    </cfRule>
    <cfRule type="expression" priority="2" dxfId="1">
      <formula>$E14=0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1" customWidth="1" min="3" max="3"/>
    <col width="21" customWidth="1" min="4" max="4"/>
    <col width="31" customWidth="1" min="5" max="5"/>
    <col width="11" customWidth="1" min="6" max="6"/>
    <col width="11" customWidth="1" min="7" max="7"/>
    <col width="15" customWidth="1" min="8" max="8"/>
    <col width="21" customWidth="1" min="9" max="9"/>
    <col width="14" customWidth="1" min="10" max="10"/>
    <col width="19" customWidth="1" min="11" max="11"/>
    <col width="17" customWidth="1" min="12" max="12"/>
    <col width="17" customWidth="1" min="13" max="13"/>
    <col width="14" customWidth="1" min="14" max="14"/>
    <col width="16" customWidth="1" min="15" max="15"/>
    <col width="13" customWidth="1" min="16" max="16"/>
    <col width="25" customWidth="1" min="17" max="17"/>
  </cols>
  <sheetData>
    <row r="1" ht="28" customHeight="1">
      <c r="A1" s="1" t="inlineStr">
        <is>
          <t>Zusatzleistungen – Kundenanfragen</t>
        </is>
      </c>
    </row>
    <row r="2" ht="34" customHeight="1">
      <c r="A2" s="14" t="inlineStr">
        <is>
          <t>Hinweis</t>
        </is>
      </c>
      <c r="B2" s="15" t="inlineStr">
        <is>
          <t>Grün = manuelle Eingabe. Angebotswert, offene Tage und Prüfhinweis werden berechnet. Alle Beispieldaten und Objektkennungen sind fiktiv.</t>
        </is>
      </c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  <c r="M2" s="16" t="n"/>
      <c r="N2" s="16" t="n"/>
      <c r="O2" s="16" t="n"/>
      <c r="P2" s="16" t="n"/>
      <c r="Q2" s="16" t="n"/>
    </row>
    <row r="3">
      <c r="A3" s="9" t="inlineStr">
        <is>
          <t>Anfrage-ID</t>
        </is>
      </c>
      <c r="B3" s="9" t="inlineStr">
        <is>
          <t>Eingang</t>
        </is>
      </c>
      <c r="C3" s="9" t="inlineStr">
        <is>
          <t>Objektkennung</t>
        </is>
      </c>
      <c r="D3" s="9" t="inlineStr">
        <is>
          <t>Reinigungsbereich</t>
        </is>
      </c>
      <c r="E3" s="9" t="inlineStr">
        <is>
          <t>Zusatzleistung</t>
        </is>
      </c>
      <c r="F3" s="9" t="inlineStr">
        <is>
          <t>Menge</t>
        </is>
      </c>
      <c r="G3" s="9" t="inlineStr">
        <is>
          <t>Einheit</t>
        </is>
      </c>
      <c r="H3" s="9" t="inlineStr">
        <is>
          <t>Intervall</t>
        </is>
      </c>
      <c r="I3" s="9" t="inlineStr">
        <is>
          <t>Zuständigkeit</t>
        </is>
      </c>
      <c r="J3" s="9" t="inlineStr">
        <is>
          <t>Wunschtermin</t>
        </is>
      </c>
      <c r="K3" s="9" t="inlineStr">
        <is>
          <t>Status</t>
        </is>
      </c>
      <c r="L3" s="9" t="inlineStr">
        <is>
          <t>Ansatz €/Einheit</t>
        </is>
      </c>
      <c r="M3" s="9" t="inlineStr">
        <is>
          <t>Angebotswert €</t>
        </is>
      </c>
      <c r="N3" s="9" t="inlineStr">
        <is>
          <t>Erledigt am</t>
        </is>
      </c>
      <c r="O3" s="9" t="inlineStr">
        <is>
          <t>Abgerechnet am</t>
        </is>
      </c>
      <c r="P3" s="9" t="inlineStr">
        <is>
          <t>Offene Tage</t>
        </is>
      </c>
      <c r="Q3" s="9" t="inlineStr">
        <is>
          <t>Prüfhinweis</t>
        </is>
      </c>
    </row>
    <row r="4" ht="30" customHeight="1">
      <c r="A4" s="17" t="inlineStr">
        <is>
          <t>ZL-26-001</t>
        </is>
      </c>
      <c r="B4" s="33" t="n">
        <v>46274</v>
      </c>
      <c r="C4" s="17" t="inlineStr">
        <is>
          <t>FIK-Morgenhain-01</t>
        </is>
      </c>
      <c r="D4" s="19" t="inlineStr">
        <is>
          <t>Eingangshalle</t>
        </is>
      </c>
      <c r="E4" s="19" t="inlineStr">
        <is>
          <t>Glasreinigung innen</t>
        </is>
      </c>
      <c r="F4" s="20" t="n">
        <v>180</v>
      </c>
      <c r="G4" s="17" t="inlineStr">
        <is>
          <t>m²</t>
        </is>
      </c>
      <c r="H4" s="17" t="inlineStr">
        <is>
          <t>einmalig</t>
        </is>
      </c>
      <c r="I4" s="19" t="inlineStr">
        <is>
          <t>Disposition West</t>
        </is>
      </c>
      <c r="J4" s="33" t="n">
        <v>46280</v>
      </c>
      <c r="K4" s="17" t="inlineStr">
        <is>
          <t>Neu</t>
        </is>
      </c>
      <c r="L4" s="34" t="n"/>
      <c r="M4" s="35">
        <f>IFERROR(IF(OR($A4="",$F4="",$L4=""),"",ROUND($F4*$L4,2)),"")</f>
        <v/>
      </c>
      <c r="N4" s="33" t="n"/>
      <c r="O4" s="33" t="n"/>
      <c r="P4" s="23">
        <f>IFERROR(IF(OR($A4="",$B4="",$K4=""),"",IF(OR($K4=Parameter!$A$8,$K4=Parameter!$A$11),"",MAX(0,TODAY()-$B4))),"")</f>
        <v/>
      </c>
      <c r="Q4" s="24">
        <f>IFERROR(IF($A4="","",IF(OR($B4="",$C4="",$D4="",$E4="",$F4="",$G4="",$H4="",$I4="",$J4="",$K4=""),"Angaben prüfen",IF(AND(OR($K4=Parameter!$A$6,$K4=Parameter!$A$7,$K4=Parameter!$A$9,$K4=Parameter!$A$10,$K4=Parameter!$A$11),$L4=""),"Kalkulation prüfen",IF(OR(AND($N4&lt;&gt;"",$B4&lt;&gt;"",$N4&lt;$B4),AND($O4&lt;&gt;"",$N4&lt;&gt;"",$O4&lt;$N4)),"Datumsfolge prüfen",IF(AND($O4&lt;&gt;"",$N4=""),"Erledigungsdatum prüfen",IF(AND(OR($K4=Parameter!$A$10,$K4=Parameter!$A$11),$N4=""),"Erledigungsdatum prüfen",IF(AND($K4=Parameter!$A$10,$O4=""),"Abrechnung prüfen",IF(AND($K4=Parameter!$A$11,$O4=""),"Abrechnungsdatum prüfen",IF(AND($K4&lt;&gt;Parameter!$A$8,$K4&lt;&gt;Parameter!$A$10,$K4&lt;&gt;Parameter!$A$11,$J4&lt;TODAY()),"Termin prüfen",IF(AND(OR($K4=Parameter!$A$4,$K4=Parameter!$A$5),TODAY()-$B4&gt;Parameter!$B$15),"Bearbeitung prüfen",IF(AND($K4&lt;&gt;Parameter!$A$8,$K4&lt;&gt;Parameter!$A$10,$K4&lt;&gt;Parameter!$A$11,$J4&gt;=TODAY(),$J4&lt;=TODAY()+Parameter!$B$16),"Termin naht","OK"))))))))))),"Angaben prüfen")</f>
        <v/>
      </c>
    </row>
    <row r="5" ht="30" customHeight="1">
      <c r="A5" s="17" t="inlineStr">
        <is>
          <t>ZL-26-002</t>
        </is>
      </c>
      <c r="B5" s="33" t="n">
        <v>46265</v>
      </c>
      <c r="C5" s="17" t="inlineStr">
        <is>
          <t>FIK-Wiesenbogen-02</t>
        </is>
      </c>
      <c r="D5" s="19" t="inlineStr">
        <is>
          <t>Sanitärbereich</t>
        </is>
      </c>
      <c r="E5" s="19" t="inlineStr">
        <is>
          <t>Grundreinigung Boden</t>
        </is>
      </c>
      <c r="F5" s="20" t="n">
        <v>95</v>
      </c>
      <c r="G5" s="17" t="inlineStr">
        <is>
          <t>m²</t>
        </is>
      </c>
      <c r="H5" s="17" t="inlineStr">
        <is>
          <t>einmalig</t>
        </is>
      </c>
      <c r="I5" s="19" t="inlineStr">
        <is>
          <t>Objektleitung Nord</t>
        </is>
      </c>
      <c r="J5" s="33" t="n">
        <v>46278</v>
      </c>
      <c r="K5" s="17" t="inlineStr">
        <is>
          <t>In Prüfung</t>
        </is>
      </c>
      <c r="L5" s="34" t="n">
        <v>3.4</v>
      </c>
      <c r="M5" s="36">
        <f>IFERROR(IF(OR($A5="",$F5="",$L5=""),"",ROUND($F5*$L5,2)),"")</f>
        <v/>
      </c>
      <c r="N5" s="33" t="n"/>
      <c r="O5" s="33" t="n"/>
      <c r="P5" s="26">
        <f>IFERROR(IF(OR($A5="",$B5="",$K5=""),"",IF(OR($K5=Parameter!$A$8,$K5=Parameter!$A$11),"",MAX(0,TODAY()-$B5))),"")</f>
        <v/>
      </c>
      <c r="Q5" s="27">
        <f>IFERROR(IF($A5="","",IF(OR($B5="",$C5="",$D5="",$E5="",$F5="",$G5="",$H5="",$I5="",$J5="",$K5=""),"Angaben prüfen",IF(AND(OR($K5=Parameter!$A$6,$K5=Parameter!$A$7,$K5=Parameter!$A$9,$K5=Parameter!$A$10,$K5=Parameter!$A$11),$L5=""),"Kalkulation prüfen",IF(OR(AND($N5&lt;&gt;"",$B5&lt;&gt;"",$N5&lt;$B5),AND($O5&lt;&gt;"",$N5&lt;&gt;"",$O5&lt;$N5)),"Datumsfolge prüfen",IF(AND($O5&lt;&gt;"",$N5=""),"Erledigungsdatum prüfen",IF(AND(OR($K5=Parameter!$A$10,$K5=Parameter!$A$11),$N5=""),"Erledigungsdatum prüfen",IF(AND($K5=Parameter!$A$10,$O5=""),"Abrechnung prüfen",IF(AND($K5=Parameter!$A$11,$O5=""),"Abrechnungsdatum prüfen",IF(AND($K5&lt;&gt;Parameter!$A$8,$K5&lt;&gt;Parameter!$A$10,$K5&lt;&gt;Parameter!$A$11,$J5&lt;TODAY()),"Termin prüfen",IF(AND(OR($K5=Parameter!$A$4,$K5=Parameter!$A$5),TODAY()-$B5&gt;Parameter!$B$15),"Bearbeitung prüfen",IF(AND($K5&lt;&gt;Parameter!$A$8,$K5&lt;&gt;Parameter!$A$10,$K5&lt;&gt;Parameter!$A$11,$J5&gt;=TODAY(),$J5&lt;=TODAY()+Parameter!$B$16),"Termin naht","OK"))))))))))),"Angaben prüfen")</f>
        <v/>
      </c>
    </row>
    <row r="6" ht="30" customHeight="1">
      <c r="A6" s="17" t="inlineStr">
        <is>
          <t>ZL-26-003</t>
        </is>
      </c>
      <c r="B6" s="33" t="n">
        <v>46269</v>
      </c>
      <c r="C6" s="17" t="inlineStr">
        <is>
          <t>FIK-Lindenwerk-03</t>
        </is>
      </c>
      <c r="D6" s="19" t="inlineStr">
        <is>
          <t>Büroetage</t>
        </is>
      </c>
      <c r="E6" s="19" t="inlineStr">
        <is>
          <t>Teppich-Sprühreinigung</t>
        </is>
      </c>
      <c r="F6" s="20" t="n">
        <v>240</v>
      </c>
      <c r="G6" s="17" t="inlineStr">
        <is>
          <t>m²</t>
        </is>
      </c>
      <c r="H6" s="17" t="inlineStr">
        <is>
          <t>einmalig</t>
        </is>
      </c>
      <c r="I6" s="19" t="inlineStr">
        <is>
          <t>Teamplanung Mitte</t>
        </is>
      </c>
      <c r="J6" s="33" t="n">
        <v>46276</v>
      </c>
      <c r="K6" s="17" t="inlineStr">
        <is>
          <t>Angebot erstellt</t>
        </is>
      </c>
      <c r="L6" s="34" t="n">
        <v>2.65</v>
      </c>
      <c r="M6" s="35">
        <f>IFERROR(IF(OR($A6="",$F6="",$L6=""),"",ROUND($F6*$L6,2)),"")</f>
        <v/>
      </c>
      <c r="N6" s="33" t="n"/>
      <c r="O6" s="33" t="n"/>
      <c r="P6" s="23">
        <f>IFERROR(IF(OR($A6="",$B6="",$K6=""),"",IF(OR($K6=Parameter!$A$8,$K6=Parameter!$A$11),"",MAX(0,TODAY()-$B6))),"")</f>
        <v/>
      </c>
      <c r="Q6" s="24">
        <f>IFERROR(IF($A6="","",IF(OR($B6="",$C6="",$D6="",$E6="",$F6="",$G6="",$H6="",$I6="",$J6="",$K6=""),"Angaben prüfen",IF(AND(OR($K6=Parameter!$A$6,$K6=Parameter!$A$7,$K6=Parameter!$A$9,$K6=Parameter!$A$10,$K6=Parameter!$A$11),$L6=""),"Kalkulation prüfen",IF(OR(AND($N6&lt;&gt;"",$B6&lt;&gt;"",$N6&lt;$B6),AND($O6&lt;&gt;"",$N6&lt;&gt;"",$O6&lt;$N6)),"Datumsfolge prüfen",IF(AND($O6&lt;&gt;"",$N6=""),"Erledigungsdatum prüfen",IF(AND(OR($K6=Parameter!$A$10,$K6=Parameter!$A$11),$N6=""),"Erledigungsdatum prüfen",IF(AND($K6=Parameter!$A$10,$O6=""),"Abrechnung prüfen",IF(AND($K6=Parameter!$A$11,$O6=""),"Abrechnungsdatum prüfen",IF(AND($K6&lt;&gt;Parameter!$A$8,$K6&lt;&gt;Parameter!$A$10,$K6&lt;&gt;Parameter!$A$11,$J6&lt;TODAY()),"Termin prüfen",IF(AND(OR($K6=Parameter!$A$4,$K6=Parameter!$A$5),TODAY()-$B6&gt;Parameter!$B$15),"Bearbeitung prüfen",IF(AND($K6&lt;&gt;Parameter!$A$8,$K6&lt;&gt;Parameter!$A$10,$K6&lt;&gt;Parameter!$A$11,$J6&gt;=TODAY(),$J6&lt;=TODAY()+Parameter!$B$16),"Termin naht","OK"))))))))))),"Angaben prüfen")</f>
        <v/>
      </c>
    </row>
    <row r="7" ht="30" customHeight="1">
      <c r="A7" s="17" t="inlineStr">
        <is>
          <t>ZL-26-004</t>
        </is>
      </c>
      <c r="B7" s="33" t="n">
        <v>46268</v>
      </c>
      <c r="C7" s="17" t="inlineStr">
        <is>
          <t>FIK-Sonnenhof-04</t>
        </is>
      </c>
      <c r="D7" s="19" t="inlineStr">
        <is>
          <t>Außenbereich</t>
        </is>
      </c>
      <c r="E7" s="19" t="inlineStr">
        <is>
          <t>Hochdruckreinigung</t>
        </is>
      </c>
      <c r="F7" s="20" t="n">
        <v>140</v>
      </c>
      <c r="G7" s="17" t="inlineStr">
        <is>
          <t>m²</t>
        </is>
      </c>
      <c r="H7" s="17" t="inlineStr">
        <is>
          <t>einmalig</t>
        </is>
      </c>
      <c r="I7" s="19" t="inlineStr">
        <is>
          <t>Objektleitung Süd</t>
        </is>
      </c>
      <c r="J7" s="33" t="n">
        <v>46279</v>
      </c>
      <c r="K7" s="17" t="inlineStr">
        <is>
          <t>Freigegeben</t>
        </is>
      </c>
      <c r="L7" s="34" t="n">
        <v>4.2</v>
      </c>
      <c r="M7" s="36">
        <f>IFERROR(IF(OR($A7="",$F7="",$L7=""),"",ROUND($F7*$L7,2)),"")</f>
        <v/>
      </c>
      <c r="N7" s="33" t="n"/>
      <c r="O7" s="33" t="n"/>
      <c r="P7" s="26">
        <f>IFERROR(IF(OR($A7="",$B7="",$K7=""),"",IF(OR($K7=Parameter!$A$8,$K7=Parameter!$A$11),"",MAX(0,TODAY()-$B7))),"")</f>
        <v/>
      </c>
      <c r="Q7" s="27">
        <f>IFERROR(IF($A7="","",IF(OR($B7="",$C7="",$D7="",$E7="",$F7="",$G7="",$H7="",$I7="",$J7="",$K7=""),"Angaben prüfen",IF(AND(OR($K7=Parameter!$A$6,$K7=Parameter!$A$7,$K7=Parameter!$A$9,$K7=Parameter!$A$10,$K7=Parameter!$A$11),$L7=""),"Kalkulation prüfen",IF(OR(AND($N7&lt;&gt;"",$B7&lt;&gt;"",$N7&lt;$B7),AND($O7&lt;&gt;"",$N7&lt;&gt;"",$O7&lt;$N7)),"Datumsfolge prüfen",IF(AND($O7&lt;&gt;"",$N7=""),"Erledigungsdatum prüfen",IF(AND(OR($K7=Parameter!$A$10,$K7=Parameter!$A$11),$N7=""),"Erledigungsdatum prüfen",IF(AND($K7=Parameter!$A$10,$O7=""),"Abrechnung prüfen",IF(AND($K7=Parameter!$A$11,$O7=""),"Abrechnungsdatum prüfen",IF(AND($K7&lt;&gt;Parameter!$A$8,$K7&lt;&gt;Parameter!$A$10,$K7&lt;&gt;Parameter!$A$11,$J7&lt;TODAY()),"Termin prüfen",IF(AND(OR($K7=Parameter!$A$4,$K7=Parameter!$A$5),TODAY()-$B7&gt;Parameter!$B$15),"Bearbeitung prüfen",IF(AND($K7&lt;&gt;Parameter!$A$8,$K7&lt;&gt;Parameter!$A$10,$K7&lt;&gt;Parameter!$A$11,$J7&gt;=TODAY(),$J7&lt;=TODAY()+Parameter!$B$16),"Termin naht","OK"))))))))))),"Angaben prüfen")</f>
        <v/>
      </c>
    </row>
    <row r="8" ht="30" customHeight="1">
      <c r="A8" s="17" t="inlineStr">
        <is>
          <t>ZL-26-005</t>
        </is>
      </c>
      <c r="B8" s="33" t="n">
        <v>46263</v>
      </c>
      <c r="C8" s="17" t="inlineStr">
        <is>
          <t>FIK-Hafenblick-05</t>
        </is>
      </c>
      <c r="D8" s="19" t="inlineStr">
        <is>
          <t>Tiefgarage</t>
        </is>
      </c>
      <c r="E8" s="19" t="inlineStr">
        <is>
          <t>Maschinelle Bodenreinigung</t>
        </is>
      </c>
      <c r="F8" s="20" t="n">
        <v>850</v>
      </c>
      <c r="G8" s="17" t="inlineStr">
        <is>
          <t>m²</t>
        </is>
      </c>
      <c r="H8" s="17" t="inlineStr">
        <is>
          <t>vierteljährlich</t>
        </is>
      </c>
      <c r="I8" s="19" t="inlineStr">
        <is>
          <t>Einsatzplanung Ost</t>
        </is>
      </c>
      <c r="J8" s="33" t="n">
        <v>46274</v>
      </c>
      <c r="K8" s="17" t="inlineStr">
        <is>
          <t>In Ausführung</t>
        </is>
      </c>
      <c r="L8" s="34" t="n">
        <v>0.78</v>
      </c>
      <c r="M8" s="35">
        <f>IFERROR(IF(OR($A8="",$F8="",$L8=""),"",ROUND($F8*$L8,2)),"")</f>
        <v/>
      </c>
      <c r="N8" s="33" t="n"/>
      <c r="O8" s="33" t="n"/>
      <c r="P8" s="23">
        <f>IFERROR(IF(OR($A8="",$B8="",$K8=""),"",IF(OR($K8=Parameter!$A$8,$K8=Parameter!$A$11),"",MAX(0,TODAY()-$B8))),"")</f>
        <v/>
      </c>
      <c r="Q8" s="24">
        <f>IFERROR(IF($A8="","",IF(OR($B8="",$C8="",$D8="",$E8="",$F8="",$G8="",$H8="",$I8="",$J8="",$K8=""),"Angaben prüfen",IF(AND(OR($K8=Parameter!$A$6,$K8=Parameter!$A$7,$K8=Parameter!$A$9,$K8=Parameter!$A$10,$K8=Parameter!$A$11),$L8=""),"Kalkulation prüfen",IF(OR(AND($N8&lt;&gt;"",$B8&lt;&gt;"",$N8&lt;$B8),AND($O8&lt;&gt;"",$N8&lt;&gt;"",$O8&lt;$N8)),"Datumsfolge prüfen",IF(AND($O8&lt;&gt;"",$N8=""),"Erledigungsdatum prüfen",IF(AND(OR($K8=Parameter!$A$10,$K8=Parameter!$A$11),$N8=""),"Erledigungsdatum prüfen",IF(AND($K8=Parameter!$A$10,$O8=""),"Abrechnung prüfen",IF(AND($K8=Parameter!$A$11,$O8=""),"Abrechnungsdatum prüfen",IF(AND($K8&lt;&gt;Parameter!$A$8,$K8&lt;&gt;Parameter!$A$10,$K8&lt;&gt;Parameter!$A$11,$J8&lt;TODAY()),"Termin prüfen",IF(AND(OR($K8=Parameter!$A$4,$K8=Parameter!$A$5),TODAY()-$B8&gt;Parameter!$B$15),"Bearbeitung prüfen",IF(AND($K8&lt;&gt;Parameter!$A$8,$K8&lt;&gt;Parameter!$A$10,$K8&lt;&gt;Parameter!$A$11,$J8&gt;=TODAY(),$J8&lt;=TODAY()+Parameter!$B$16),"Termin naht","OK"))))))))))),"Angaben prüfen")</f>
        <v/>
      </c>
    </row>
    <row r="9" ht="30" customHeight="1">
      <c r="A9" s="17" t="inlineStr">
        <is>
          <t>ZL-26-006</t>
        </is>
      </c>
      <c r="B9" s="33" t="n">
        <v>46255</v>
      </c>
      <c r="C9" s="17" t="inlineStr">
        <is>
          <t>FIK-Birkenstieg-06</t>
        </is>
      </c>
      <c r="D9" s="19" t="inlineStr">
        <is>
          <t>Teeküche</t>
        </is>
      </c>
      <c r="E9" s="19" t="inlineStr">
        <is>
          <t>Intensivreinigung</t>
        </is>
      </c>
      <c r="F9" s="20" t="n">
        <v>55</v>
      </c>
      <c r="G9" s="17" t="inlineStr">
        <is>
          <t>m²</t>
        </is>
      </c>
      <c r="H9" s="17" t="inlineStr">
        <is>
          <t>einmalig</t>
        </is>
      </c>
      <c r="I9" s="19" t="inlineStr">
        <is>
          <t>Objektleitung West</t>
        </is>
      </c>
      <c r="J9" s="33" t="n">
        <v>46270</v>
      </c>
      <c r="K9" s="17" t="inlineStr">
        <is>
          <t>Erledigt</t>
        </is>
      </c>
      <c r="L9" s="34" t="n">
        <v>5.1</v>
      </c>
      <c r="M9" s="36">
        <f>IFERROR(IF(OR($A9="",$F9="",$L9=""),"",ROUND($F9*$L9,2)),"")</f>
        <v/>
      </c>
      <c r="N9" s="33" t="n">
        <v>46272</v>
      </c>
      <c r="O9" s="33" t="n"/>
      <c r="P9" s="26">
        <f>IFERROR(IF(OR($A9="",$B9="",$K9=""),"",IF(OR($K9=Parameter!$A$8,$K9=Parameter!$A$11),"",MAX(0,TODAY()-$B9))),"")</f>
        <v/>
      </c>
      <c r="Q9" s="27">
        <f>IFERROR(IF($A9="","",IF(OR($B9="",$C9="",$D9="",$E9="",$F9="",$G9="",$H9="",$I9="",$J9="",$K9=""),"Angaben prüfen",IF(AND(OR($K9=Parameter!$A$6,$K9=Parameter!$A$7,$K9=Parameter!$A$9,$K9=Parameter!$A$10,$K9=Parameter!$A$11),$L9=""),"Kalkulation prüfen",IF(OR(AND($N9&lt;&gt;"",$B9&lt;&gt;"",$N9&lt;$B9),AND($O9&lt;&gt;"",$N9&lt;&gt;"",$O9&lt;$N9)),"Datumsfolge prüfen",IF(AND($O9&lt;&gt;"",$N9=""),"Erledigungsdatum prüfen",IF(AND(OR($K9=Parameter!$A$10,$K9=Parameter!$A$11),$N9=""),"Erledigungsdatum prüfen",IF(AND($K9=Parameter!$A$10,$O9=""),"Abrechnung prüfen",IF(AND($K9=Parameter!$A$11,$O9=""),"Abrechnungsdatum prüfen",IF(AND($K9&lt;&gt;Parameter!$A$8,$K9&lt;&gt;Parameter!$A$10,$K9&lt;&gt;Parameter!$A$11,$J9&lt;TODAY()),"Termin prüfen",IF(AND(OR($K9=Parameter!$A$4,$K9=Parameter!$A$5),TODAY()-$B9&gt;Parameter!$B$15),"Bearbeitung prüfen",IF(AND($K9&lt;&gt;Parameter!$A$8,$K9&lt;&gt;Parameter!$A$10,$K9&lt;&gt;Parameter!$A$11,$J9&gt;=TODAY(),$J9&lt;=TODAY()+Parameter!$B$16),"Termin naht","OK"))))))))))),"Angaben prüfen")</f>
        <v/>
      </c>
    </row>
    <row r="10" ht="30" customHeight="1">
      <c r="A10" s="17" t="inlineStr">
        <is>
          <t>ZL-26-007</t>
        </is>
      </c>
      <c r="B10" s="33" t="n">
        <v>46245</v>
      </c>
      <c r="C10" s="17" t="inlineStr">
        <is>
          <t>FIK-Feldstern-07</t>
        </is>
      </c>
      <c r="D10" s="19" t="inlineStr">
        <is>
          <t>Dachfläche</t>
        </is>
      </c>
      <c r="E10" s="19" t="inlineStr">
        <is>
          <t>Solarmodulreinigung</t>
        </is>
      </c>
      <c r="F10" s="20" t="n">
        <v>320</v>
      </c>
      <c r="G10" s="17" t="inlineStr">
        <is>
          <t>m²</t>
        </is>
      </c>
      <c r="H10" s="17" t="inlineStr">
        <is>
          <t>jährlich</t>
        </is>
      </c>
      <c r="I10" s="19" t="inlineStr">
        <is>
          <t>Sonderteam Außen</t>
        </is>
      </c>
      <c r="J10" s="33" t="n">
        <v>46255</v>
      </c>
      <c r="K10" s="17" t="inlineStr">
        <is>
          <t>Abgerechnet</t>
        </is>
      </c>
      <c r="L10" s="34" t="n">
        <v>2.9</v>
      </c>
      <c r="M10" s="35">
        <f>IFERROR(IF(OR($A10="",$F10="",$L10=""),"",ROUND($F10*$L10,2)),"")</f>
        <v/>
      </c>
      <c r="N10" s="33" t="n">
        <v>46257</v>
      </c>
      <c r="O10" s="33" t="n">
        <v>46261</v>
      </c>
      <c r="P10" s="23">
        <f>IFERROR(IF(OR($A10="",$B10="",$K10=""),"",IF(OR($K10=Parameter!$A$8,$K10=Parameter!$A$11),"",MAX(0,TODAY()-$B10))),"")</f>
        <v/>
      </c>
      <c r="Q10" s="24">
        <f>IFERROR(IF($A10="","",IF(OR($B10="",$C10="",$D10="",$E10="",$F10="",$G10="",$H10="",$I10="",$J10="",$K10=""),"Angaben prüfen",IF(AND(OR($K10=Parameter!$A$6,$K10=Parameter!$A$7,$K10=Parameter!$A$9,$K10=Parameter!$A$10,$K10=Parameter!$A$11),$L10=""),"Kalkulation prüfen",IF(OR(AND($N10&lt;&gt;"",$B10&lt;&gt;"",$N10&lt;$B10),AND($O10&lt;&gt;"",$N10&lt;&gt;"",$O10&lt;$N10)),"Datumsfolge prüfen",IF(AND($O10&lt;&gt;"",$N10=""),"Erledigungsdatum prüfen",IF(AND(OR($K10=Parameter!$A$10,$K10=Parameter!$A$11),$N10=""),"Erledigungsdatum prüfen",IF(AND($K10=Parameter!$A$10,$O10=""),"Abrechnung prüfen",IF(AND($K10=Parameter!$A$11,$O10=""),"Abrechnungsdatum prüfen",IF(AND($K10&lt;&gt;Parameter!$A$8,$K10&lt;&gt;Parameter!$A$10,$K10&lt;&gt;Parameter!$A$11,$J10&lt;TODAY()),"Termin prüfen",IF(AND(OR($K10=Parameter!$A$4,$K10=Parameter!$A$5),TODAY()-$B10&gt;Parameter!$B$15),"Bearbeitung prüfen",IF(AND($K10&lt;&gt;Parameter!$A$8,$K10&lt;&gt;Parameter!$A$10,$K10&lt;&gt;Parameter!$A$11,$J10&gt;=TODAY(),$J10&lt;=TODAY()+Parameter!$B$16),"Termin naht","OK"))))))))))),"Angaben prüfen")</f>
        <v/>
      </c>
    </row>
    <row r="11" ht="30" customHeight="1">
      <c r="A11" s="17" t="inlineStr">
        <is>
          <t>ZL-26-008</t>
        </is>
      </c>
      <c r="B11" s="33" t="n">
        <v>46267</v>
      </c>
      <c r="C11" s="17" t="inlineStr">
        <is>
          <t>FIK-Kieselpark-08</t>
        </is>
      </c>
      <c r="D11" s="19" t="inlineStr">
        <is>
          <t>Fassade</t>
        </is>
      </c>
      <c r="E11" s="19" t="inlineStr">
        <is>
          <t>Probeflächenreinigung</t>
        </is>
      </c>
      <c r="F11" s="20" t="n">
        <v>25</v>
      </c>
      <c r="G11" s="17" t="inlineStr">
        <is>
          <t>m²</t>
        </is>
      </c>
      <c r="H11" s="17" t="inlineStr">
        <is>
          <t>einmalig</t>
        </is>
      </c>
      <c r="I11" s="19" t="inlineStr">
        <is>
          <t>Objektleitung Mitte</t>
        </is>
      </c>
      <c r="J11" s="33" t="n">
        <v>46285</v>
      </c>
      <c r="K11" s="17" t="inlineStr">
        <is>
          <t>Abgelehnt</t>
        </is>
      </c>
      <c r="L11" s="34" t="n"/>
      <c r="M11" s="36">
        <f>IFERROR(IF(OR($A11="",$F11="",$L11=""),"",ROUND($F11*$L11,2)),"")</f>
        <v/>
      </c>
      <c r="N11" s="33" t="n"/>
      <c r="O11" s="33" t="n"/>
      <c r="P11" s="26">
        <f>IFERROR(IF(OR($A11="",$B11="",$K11=""),"",IF(OR($K11=Parameter!$A$8,$K11=Parameter!$A$11),"",MAX(0,TODAY()-$B11))),"")</f>
        <v/>
      </c>
      <c r="Q11" s="27">
        <f>IFERROR(IF($A11="","",IF(OR($B11="",$C11="",$D11="",$E11="",$F11="",$G11="",$H11="",$I11="",$J11="",$K11=""),"Angaben prüfen",IF(AND(OR($K11=Parameter!$A$6,$K11=Parameter!$A$7,$K11=Parameter!$A$9,$K11=Parameter!$A$10,$K11=Parameter!$A$11),$L11=""),"Kalkulation prüfen",IF(OR(AND($N11&lt;&gt;"",$B11&lt;&gt;"",$N11&lt;$B11),AND($O11&lt;&gt;"",$N11&lt;&gt;"",$O11&lt;$N11)),"Datumsfolge prüfen",IF(AND($O11&lt;&gt;"",$N11=""),"Erledigungsdatum prüfen",IF(AND(OR($K11=Parameter!$A$10,$K11=Parameter!$A$11),$N11=""),"Erledigungsdatum prüfen",IF(AND($K11=Parameter!$A$10,$O11=""),"Abrechnung prüfen",IF(AND($K11=Parameter!$A$11,$O11=""),"Abrechnungsdatum prüfen",IF(AND($K11&lt;&gt;Parameter!$A$8,$K11&lt;&gt;Parameter!$A$10,$K11&lt;&gt;Parameter!$A$11,$J11&lt;TODAY()),"Termin prüfen",IF(AND(OR($K11=Parameter!$A$4,$K11=Parameter!$A$5),TODAY()-$B11&gt;Parameter!$B$15),"Bearbeitung prüfen",IF(AND($K11&lt;&gt;Parameter!$A$8,$K11&lt;&gt;Parameter!$A$10,$K11&lt;&gt;Parameter!$A$11,$J11&gt;=TODAY(),$J11&lt;=TODAY()+Parameter!$B$16),"Termin naht","OK"))))))))))),"Angaben prüfen")</f>
        <v/>
      </c>
    </row>
    <row r="12" ht="30" customHeight="1">
      <c r="A12" s="17" t="inlineStr">
        <is>
          <t>ZL-26-009</t>
        </is>
      </c>
      <c r="B12" s="33" t="n">
        <v>46272</v>
      </c>
      <c r="C12" s="17" t="inlineStr">
        <is>
          <t>FIK-Abendrain-09</t>
        </is>
      </c>
      <c r="D12" s="19" t="inlineStr">
        <is>
          <t>Veranstaltungsraum</t>
        </is>
      </c>
      <c r="E12" s="19" t="inlineStr">
        <is>
          <t>Zusätzliche Unterhaltsreinigung</t>
        </is>
      </c>
      <c r="F12" s="20" t="n">
        <v>6</v>
      </c>
      <c r="G12" s="17" t="inlineStr">
        <is>
          <t>Std.</t>
        </is>
      </c>
      <c r="H12" s="17" t="inlineStr">
        <is>
          <t>einmalig</t>
        </is>
      </c>
      <c r="I12" s="19" t="inlineStr">
        <is>
          <t>Disposition Süd</t>
        </is>
      </c>
      <c r="J12" s="33" t="n">
        <v>46274</v>
      </c>
      <c r="K12" s="17" t="inlineStr">
        <is>
          <t>Neu</t>
        </is>
      </c>
      <c r="L12" s="34" t="n">
        <v>38</v>
      </c>
      <c r="M12" s="35">
        <f>IFERROR(IF(OR($A12="",$F12="",$L12=""),"",ROUND($F12*$L12,2)),"")</f>
        <v/>
      </c>
      <c r="N12" s="33" t="n"/>
      <c r="O12" s="33" t="n"/>
      <c r="P12" s="23">
        <f>IFERROR(IF(OR($A12="",$B12="",$K12=""),"",IF(OR($K12=Parameter!$A$8,$K12=Parameter!$A$11),"",MAX(0,TODAY()-$B12))),"")</f>
        <v/>
      </c>
      <c r="Q12" s="24">
        <f>IFERROR(IF($A12="","",IF(OR($B12="",$C12="",$D12="",$E12="",$F12="",$G12="",$H12="",$I12="",$J12="",$K12=""),"Angaben prüfen",IF(AND(OR($K12=Parameter!$A$6,$K12=Parameter!$A$7,$K12=Parameter!$A$9,$K12=Parameter!$A$10,$K12=Parameter!$A$11),$L12=""),"Kalkulation prüfen",IF(OR(AND($N12&lt;&gt;"",$B12&lt;&gt;"",$N12&lt;$B12),AND($O12&lt;&gt;"",$N12&lt;&gt;"",$O12&lt;$N12)),"Datumsfolge prüfen",IF(AND($O12&lt;&gt;"",$N12=""),"Erledigungsdatum prüfen",IF(AND(OR($K12=Parameter!$A$10,$K12=Parameter!$A$11),$N12=""),"Erledigungsdatum prüfen",IF(AND($K12=Parameter!$A$10,$O12=""),"Abrechnung prüfen",IF(AND($K12=Parameter!$A$11,$O12=""),"Abrechnungsdatum prüfen",IF(AND($K12&lt;&gt;Parameter!$A$8,$K12&lt;&gt;Parameter!$A$10,$K12&lt;&gt;Parameter!$A$11,$J12&lt;TODAY()),"Termin prüfen",IF(AND(OR($K12=Parameter!$A$4,$K12=Parameter!$A$5),TODAY()-$B12&gt;Parameter!$B$15),"Bearbeitung prüfen",IF(AND($K12&lt;&gt;Parameter!$A$8,$K12&lt;&gt;Parameter!$A$10,$K12&lt;&gt;Parameter!$A$11,$J12&gt;=TODAY(),$J12&lt;=TODAY()+Parameter!$B$16),"Termin naht","OK"))))))))))),"Angaben prüfen")</f>
        <v/>
      </c>
    </row>
    <row r="13" ht="30" customHeight="1">
      <c r="A13" s="17" t="inlineStr">
        <is>
          <t>ZL-26-010</t>
        </is>
      </c>
      <c r="B13" s="33" t="n">
        <v>46249</v>
      </c>
      <c r="C13" s="17" t="inlineStr">
        <is>
          <t>FIK-Eichenquell-10</t>
        </is>
      </c>
      <c r="D13" s="19" t="inlineStr">
        <is>
          <t>Treppenhaus</t>
        </is>
      </c>
      <c r="E13" s="19" t="inlineStr">
        <is>
          <t>Pflegefilmsanierung</t>
        </is>
      </c>
      <c r="F13" s="20" t="n">
        <v>410</v>
      </c>
      <c r="G13" s="17" t="inlineStr">
        <is>
          <t>m²</t>
        </is>
      </c>
      <c r="H13" s="17" t="inlineStr">
        <is>
          <t>einmalig</t>
        </is>
      </c>
      <c r="I13" s="19" t="inlineStr">
        <is>
          <t>Sonderteam Boden</t>
        </is>
      </c>
      <c r="J13" s="33" t="n">
        <v>46259</v>
      </c>
      <c r="K13" s="17" t="inlineStr">
        <is>
          <t>Abgerechnet</t>
        </is>
      </c>
      <c r="L13" s="34" t="n">
        <v>3.15</v>
      </c>
      <c r="M13" s="36">
        <f>IFERROR(IF(OR($A13="",$F13="",$L13=""),"",ROUND($F13*$L13,2)),"")</f>
        <v/>
      </c>
      <c r="N13" s="33" t="n">
        <v>46261</v>
      </c>
      <c r="O13" s="33" t="n">
        <v>46266</v>
      </c>
      <c r="P13" s="26">
        <f>IFERROR(IF(OR($A13="",$B13="",$K13=""),"",IF(OR($K13=Parameter!$A$8,$K13=Parameter!$A$11),"",MAX(0,TODAY()-$B13))),"")</f>
        <v/>
      </c>
      <c r="Q13" s="27">
        <f>IFERROR(IF($A13="","",IF(OR($B13="",$C13="",$D13="",$E13="",$F13="",$G13="",$H13="",$I13="",$J13="",$K13=""),"Angaben prüfen",IF(AND(OR($K13=Parameter!$A$6,$K13=Parameter!$A$7,$K13=Parameter!$A$9,$K13=Parameter!$A$10,$K13=Parameter!$A$11),$L13=""),"Kalkulation prüfen",IF(OR(AND($N13&lt;&gt;"",$B13&lt;&gt;"",$N13&lt;$B13),AND($O13&lt;&gt;"",$N13&lt;&gt;"",$O13&lt;$N13)),"Datumsfolge prüfen",IF(AND($O13&lt;&gt;"",$N13=""),"Erledigungsdatum prüfen",IF(AND(OR($K13=Parameter!$A$10,$K13=Parameter!$A$11),$N13=""),"Erledigungsdatum prüfen",IF(AND($K13=Parameter!$A$10,$O13=""),"Abrechnung prüfen",IF(AND($K13=Parameter!$A$11,$O13=""),"Abrechnungsdatum prüfen",IF(AND($K13&lt;&gt;Parameter!$A$8,$K13&lt;&gt;Parameter!$A$10,$K13&lt;&gt;Parameter!$A$11,$J13&lt;TODAY()),"Termin prüfen",IF(AND(OR($K13=Parameter!$A$4,$K13=Parameter!$A$5),TODAY()-$B13&gt;Parameter!$B$15),"Bearbeitung prüfen",IF(AND($K13&lt;&gt;Parameter!$A$8,$K13&lt;&gt;Parameter!$A$10,$K13&lt;&gt;Parameter!$A$11,$J13&gt;=TODAY(),$J13&lt;=TODAY()+Parameter!$B$16),"Termin naht","OK"))))))))))),"Angaben prüfen")</f>
        <v/>
      </c>
    </row>
    <row r="14" ht="22" customHeight="1">
      <c r="A14" s="17" t="n"/>
      <c r="B14" s="33" t="n"/>
      <c r="C14" s="17" t="n"/>
      <c r="D14" s="19" t="n"/>
      <c r="E14" s="19" t="n"/>
      <c r="F14" s="20" t="n"/>
      <c r="G14" s="17" t="n"/>
      <c r="H14" s="17" t="n"/>
      <c r="I14" s="19" t="n"/>
      <c r="J14" s="33" t="n"/>
      <c r="K14" s="17" t="n"/>
      <c r="L14" s="34" t="n"/>
      <c r="M14" s="35">
        <f>IFERROR(IF(OR($A14="",$F14="",$L14=""),"",ROUND($F14*$L14,2)),"")</f>
        <v/>
      </c>
      <c r="N14" s="33" t="n"/>
      <c r="O14" s="33" t="n"/>
      <c r="P14" s="23">
        <f>IFERROR(IF(OR($A14="",$B14="",$K14=""),"",IF(OR($K14=Parameter!$A$8,$K14=Parameter!$A$11),"",MAX(0,TODAY()-$B14))),"")</f>
        <v/>
      </c>
      <c r="Q14" s="24">
        <f>IFERROR(IF($A14="","",IF(OR($B14="",$C14="",$D14="",$E14="",$F14="",$G14="",$H14="",$I14="",$J14="",$K14=""),"Angaben prüfen",IF(AND(OR($K14=Parameter!$A$6,$K14=Parameter!$A$7,$K14=Parameter!$A$9,$K14=Parameter!$A$10,$K14=Parameter!$A$11),$L14=""),"Kalkulation prüfen",IF(OR(AND($N14&lt;&gt;"",$B14&lt;&gt;"",$N14&lt;$B14),AND($O14&lt;&gt;"",$N14&lt;&gt;"",$O14&lt;$N14)),"Datumsfolge prüfen",IF(AND($O14&lt;&gt;"",$N14=""),"Erledigungsdatum prüfen",IF(AND(OR($K14=Parameter!$A$10,$K14=Parameter!$A$11),$N14=""),"Erledigungsdatum prüfen",IF(AND($K14=Parameter!$A$10,$O14=""),"Abrechnung prüfen",IF(AND($K14=Parameter!$A$11,$O14=""),"Abrechnungsdatum prüfen",IF(AND($K14&lt;&gt;Parameter!$A$8,$K14&lt;&gt;Parameter!$A$10,$K14&lt;&gt;Parameter!$A$11,$J14&lt;TODAY()),"Termin prüfen",IF(AND(OR($K14=Parameter!$A$4,$K14=Parameter!$A$5),TODAY()-$B14&gt;Parameter!$B$15),"Bearbeitung prüfen",IF(AND($K14&lt;&gt;Parameter!$A$8,$K14&lt;&gt;Parameter!$A$10,$K14&lt;&gt;Parameter!$A$11,$J14&gt;=TODAY(),$J14&lt;=TODAY()+Parameter!$B$16),"Termin naht","OK"))))))))))),"Angaben prüfen")</f>
        <v/>
      </c>
    </row>
    <row r="15" ht="22" customHeight="1">
      <c r="A15" s="17" t="n"/>
      <c r="B15" s="33" t="n"/>
      <c r="C15" s="17" t="n"/>
      <c r="D15" s="19" t="n"/>
      <c r="E15" s="19" t="n"/>
      <c r="F15" s="20" t="n"/>
      <c r="G15" s="17" t="n"/>
      <c r="H15" s="17" t="n"/>
      <c r="I15" s="19" t="n"/>
      <c r="J15" s="33" t="n"/>
      <c r="K15" s="17" t="n"/>
      <c r="L15" s="34" t="n"/>
      <c r="M15" s="36">
        <f>IFERROR(IF(OR($A15="",$F15="",$L15=""),"",ROUND($F15*$L15,2)),"")</f>
        <v/>
      </c>
      <c r="N15" s="33" t="n"/>
      <c r="O15" s="33" t="n"/>
      <c r="P15" s="26">
        <f>IFERROR(IF(OR($A15="",$B15="",$K15=""),"",IF(OR($K15=Parameter!$A$8,$K15=Parameter!$A$11),"",MAX(0,TODAY()-$B15))),"")</f>
        <v/>
      </c>
      <c r="Q15" s="27">
        <f>IFERROR(IF($A15="","",IF(OR($B15="",$C15="",$D15="",$E15="",$F15="",$G15="",$H15="",$I15="",$J15="",$K15=""),"Angaben prüfen",IF(AND(OR($K15=Parameter!$A$6,$K15=Parameter!$A$7,$K15=Parameter!$A$9,$K15=Parameter!$A$10,$K15=Parameter!$A$11),$L15=""),"Kalkulation prüfen",IF(OR(AND($N15&lt;&gt;"",$B15&lt;&gt;"",$N15&lt;$B15),AND($O15&lt;&gt;"",$N15&lt;&gt;"",$O15&lt;$N15)),"Datumsfolge prüfen",IF(AND($O15&lt;&gt;"",$N15=""),"Erledigungsdatum prüfen",IF(AND(OR($K15=Parameter!$A$10,$K15=Parameter!$A$11),$N15=""),"Erledigungsdatum prüfen",IF(AND($K15=Parameter!$A$10,$O15=""),"Abrechnung prüfen",IF(AND($K15=Parameter!$A$11,$O15=""),"Abrechnungsdatum prüfen",IF(AND($K15&lt;&gt;Parameter!$A$8,$K15&lt;&gt;Parameter!$A$10,$K15&lt;&gt;Parameter!$A$11,$J15&lt;TODAY()),"Termin prüfen",IF(AND(OR($K15=Parameter!$A$4,$K15=Parameter!$A$5),TODAY()-$B15&gt;Parameter!$B$15),"Bearbeitung prüfen",IF(AND($K15&lt;&gt;Parameter!$A$8,$K15&lt;&gt;Parameter!$A$10,$K15&lt;&gt;Parameter!$A$11,$J15&gt;=TODAY(),$J15&lt;=TODAY()+Parameter!$B$16),"Termin naht","OK"))))))))))),"Angaben prüfen")</f>
        <v/>
      </c>
    </row>
    <row r="16" ht="22" customHeight="1">
      <c r="A16" s="17" t="n"/>
      <c r="B16" s="33" t="n"/>
      <c r="C16" s="17" t="n"/>
      <c r="D16" s="19" t="n"/>
      <c r="E16" s="19" t="n"/>
      <c r="F16" s="20" t="n"/>
      <c r="G16" s="17" t="n"/>
      <c r="H16" s="17" t="n"/>
      <c r="I16" s="19" t="n"/>
      <c r="J16" s="33" t="n"/>
      <c r="K16" s="17" t="n"/>
      <c r="L16" s="34" t="n"/>
      <c r="M16" s="35">
        <f>IFERROR(IF(OR($A16="",$F16="",$L16=""),"",ROUND($F16*$L16,2)),"")</f>
        <v/>
      </c>
      <c r="N16" s="33" t="n"/>
      <c r="O16" s="33" t="n"/>
      <c r="P16" s="23">
        <f>IFERROR(IF(OR($A16="",$B16="",$K16=""),"",IF(OR($K16=Parameter!$A$8,$K16=Parameter!$A$11),"",MAX(0,TODAY()-$B16))),"")</f>
        <v/>
      </c>
      <c r="Q16" s="24">
        <f>IFERROR(IF($A16="","",IF(OR($B16="",$C16="",$D16="",$E16="",$F16="",$G16="",$H16="",$I16="",$J16="",$K16=""),"Angaben prüfen",IF(AND(OR($K16=Parameter!$A$6,$K16=Parameter!$A$7,$K16=Parameter!$A$9,$K16=Parameter!$A$10,$K16=Parameter!$A$11),$L16=""),"Kalkulation prüfen",IF(OR(AND($N16&lt;&gt;"",$B16&lt;&gt;"",$N16&lt;$B16),AND($O16&lt;&gt;"",$N16&lt;&gt;"",$O16&lt;$N16)),"Datumsfolge prüfen",IF(AND($O16&lt;&gt;"",$N16=""),"Erledigungsdatum prüfen",IF(AND(OR($K16=Parameter!$A$10,$K16=Parameter!$A$11),$N16=""),"Erledigungsdatum prüfen",IF(AND($K16=Parameter!$A$10,$O16=""),"Abrechnung prüfen",IF(AND($K16=Parameter!$A$11,$O16=""),"Abrechnungsdatum prüfen",IF(AND($K16&lt;&gt;Parameter!$A$8,$K16&lt;&gt;Parameter!$A$10,$K16&lt;&gt;Parameter!$A$11,$J16&lt;TODAY()),"Termin prüfen",IF(AND(OR($K16=Parameter!$A$4,$K16=Parameter!$A$5),TODAY()-$B16&gt;Parameter!$B$15),"Bearbeitung prüfen",IF(AND($K16&lt;&gt;Parameter!$A$8,$K16&lt;&gt;Parameter!$A$10,$K16&lt;&gt;Parameter!$A$11,$J16&gt;=TODAY(),$J16&lt;=TODAY()+Parameter!$B$16),"Termin naht","OK"))))))))))),"Angaben prüfen")</f>
        <v/>
      </c>
    </row>
    <row r="17" ht="22" customHeight="1">
      <c r="A17" s="17" t="n"/>
      <c r="B17" s="33" t="n"/>
      <c r="C17" s="17" t="n"/>
      <c r="D17" s="19" t="n"/>
      <c r="E17" s="19" t="n"/>
      <c r="F17" s="20" t="n"/>
      <c r="G17" s="17" t="n"/>
      <c r="H17" s="17" t="n"/>
      <c r="I17" s="19" t="n"/>
      <c r="J17" s="33" t="n"/>
      <c r="K17" s="17" t="n"/>
      <c r="L17" s="34" t="n"/>
      <c r="M17" s="36">
        <f>IFERROR(IF(OR($A17="",$F17="",$L17=""),"",ROUND($F17*$L17,2)),"")</f>
        <v/>
      </c>
      <c r="N17" s="33" t="n"/>
      <c r="O17" s="33" t="n"/>
      <c r="P17" s="26">
        <f>IFERROR(IF(OR($A17="",$B17="",$K17=""),"",IF(OR($K17=Parameter!$A$8,$K17=Parameter!$A$11),"",MAX(0,TODAY()-$B17))),"")</f>
        <v/>
      </c>
      <c r="Q17" s="27">
        <f>IFERROR(IF($A17="","",IF(OR($B17="",$C17="",$D17="",$E17="",$F17="",$G17="",$H17="",$I17="",$J17="",$K17=""),"Angaben prüfen",IF(AND(OR($K17=Parameter!$A$6,$K17=Parameter!$A$7,$K17=Parameter!$A$9,$K17=Parameter!$A$10,$K17=Parameter!$A$11),$L17=""),"Kalkulation prüfen",IF(OR(AND($N17&lt;&gt;"",$B17&lt;&gt;"",$N17&lt;$B17),AND($O17&lt;&gt;"",$N17&lt;&gt;"",$O17&lt;$N17)),"Datumsfolge prüfen",IF(AND($O17&lt;&gt;"",$N17=""),"Erledigungsdatum prüfen",IF(AND(OR($K17=Parameter!$A$10,$K17=Parameter!$A$11),$N17=""),"Erledigungsdatum prüfen",IF(AND($K17=Parameter!$A$10,$O17=""),"Abrechnung prüfen",IF(AND($K17=Parameter!$A$11,$O17=""),"Abrechnungsdatum prüfen",IF(AND($K17&lt;&gt;Parameter!$A$8,$K17&lt;&gt;Parameter!$A$10,$K17&lt;&gt;Parameter!$A$11,$J17&lt;TODAY()),"Termin prüfen",IF(AND(OR($K17=Parameter!$A$4,$K17=Parameter!$A$5),TODAY()-$B17&gt;Parameter!$B$15),"Bearbeitung prüfen",IF(AND($K17&lt;&gt;Parameter!$A$8,$K17&lt;&gt;Parameter!$A$10,$K17&lt;&gt;Parameter!$A$11,$J17&gt;=TODAY(),$J17&lt;=TODAY()+Parameter!$B$16),"Termin naht","OK"))))))))))),"Angaben prüfen")</f>
        <v/>
      </c>
    </row>
    <row r="18" ht="22" customHeight="1">
      <c r="A18" s="17" t="n"/>
      <c r="B18" s="33" t="n"/>
      <c r="C18" s="17" t="n"/>
      <c r="D18" s="19" t="n"/>
      <c r="E18" s="19" t="n"/>
      <c r="F18" s="20" t="n"/>
      <c r="G18" s="17" t="n"/>
      <c r="H18" s="17" t="n"/>
      <c r="I18" s="19" t="n"/>
      <c r="J18" s="33" t="n"/>
      <c r="K18" s="17" t="n"/>
      <c r="L18" s="34" t="n"/>
      <c r="M18" s="35">
        <f>IFERROR(IF(OR($A18="",$F18="",$L18=""),"",ROUND($F18*$L18,2)),"")</f>
        <v/>
      </c>
      <c r="N18" s="33" t="n"/>
      <c r="O18" s="33" t="n"/>
      <c r="P18" s="23">
        <f>IFERROR(IF(OR($A18="",$B18="",$K18=""),"",IF(OR($K18=Parameter!$A$8,$K18=Parameter!$A$11),"",MAX(0,TODAY()-$B18))),"")</f>
        <v/>
      </c>
      <c r="Q18" s="24">
        <f>IFERROR(IF($A18="","",IF(OR($B18="",$C18="",$D18="",$E18="",$F18="",$G18="",$H18="",$I18="",$J18="",$K18=""),"Angaben prüfen",IF(AND(OR($K18=Parameter!$A$6,$K18=Parameter!$A$7,$K18=Parameter!$A$9,$K18=Parameter!$A$10,$K18=Parameter!$A$11),$L18=""),"Kalkulation prüfen",IF(OR(AND($N18&lt;&gt;"",$B18&lt;&gt;"",$N18&lt;$B18),AND($O18&lt;&gt;"",$N18&lt;&gt;"",$O18&lt;$N18)),"Datumsfolge prüfen",IF(AND($O18&lt;&gt;"",$N18=""),"Erledigungsdatum prüfen",IF(AND(OR($K18=Parameter!$A$10,$K18=Parameter!$A$11),$N18=""),"Erledigungsdatum prüfen",IF(AND($K18=Parameter!$A$10,$O18=""),"Abrechnung prüfen",IF(AND($K18=Parameter!$A$11,$O18=""),"Abrechnungsdatum prüfen",IF(AND($K18&lt;&gt;Parameter!$A$8,$K18&lt;&gt;Parameter!$A$10,$K18&lt;&gt;Parameter!$A$11,$J18&lt;TODAY()),"Termin prüfen",IF(AND(OR($K18=Parameter!$A$4,$K18=Parameter!$A$5),TODAY()-$B18&gt;Parameter!$B$15),"Bearbeitung prüfen",IF(AND($K18&lt;&gt;Parameter!$A$8,$K18&lt;&gt;Parameter!$A$10,$K18&lt;&gt;Parameter!$A$11,$J18&gt;=TODAY(),$J18&lt;=TODAY()+Parameter!$B$16),"Termin naht","OK"))))))))))),"Angaben prüfen")</f>
        <v/>
      </c>
    </row>
    <row r="19" ht="22" customHeight="1">
      <c r="A19" s="17" t="n"/>
      <c r="B19" s="33" t="n"/>
      <c r="C19" s="17" t="n"/>
      <c r="D19" s="19" t="n"/>
      <c r="E19" s="19" t="n"/>
      <c r="F19" s="20" t="n"/>
      <c r="G19" s="17" t="n"/>
      <c r="H19" s="17" t="n"/>
      <c r="I19" s="19" t="n"/>
      <c r="J19" s="33" t="n"/>
      <c r="K19" s="17" t="n"/>
      <c r="L19" s="34" t="n"/>
      <c r="M19" s="36">
        <f>IFERROR(IF(OR($A19="",$F19="",$L19=""),"",ROUND($F19*$L19,2)),"")</f>
        <v/>
      </c>
      <c r="N19" s="33" t="n"/>
      <c r="O19" s="33" t="n"/>
      <c r="P19" s="26">
        <f>IFERROR(IF(OR($A19="",$B19="",$K19=""),"",IF(OR($K19=Parameter!$A$8,$K19=Parameter!$A$11),"",MAX(0,TODAY()-$B19))),"")</f>
        <v/>
      </c>
      <c r="Q19" s="27">
        <f>IFERROR(IF($A19="","",IF(OR($B19="",$C19="",$D19="",$E19="",$F19="",$G19="",$H19="",$I19="",$J19="",$K19=""),"Angaben prüfen",IF(AND(OR($K19=Parameter!$A$6,$K19=Parameter!$A$7,$K19=Parameter!$A$9,$K19=Parameter!$A$10,$K19=Parameter!$A$11),$L19=""),"Kalkulation prüfen",IF(OR(AND($N19&lt;&gt;"",$B19&lt;&gt;"",$N19&lt;$B19),AND($O19&lt;&gt;"",$N19&lt;&gt;"",$O19&lt;$N19)),"Datumsfolge prüfen",IF(AND($O19&lt;&gt;"",$N19=""),"Erledigungsdatum prüfen",IF(AND(OR($K19=Parameter!$A$10,$K19=Parameter!$A$11),$N19=""),"Erledigungsdatum prüfen",IF(AND($K19=Parameter!$A$10,$O19=""),"Abrechnung prüfen",IF(AND($K19=Parameter!$A$11,$O19=""),"Abrechnungsdatum prüfen",IF(AND($K19&lt;&gt;Parameter!$A$8,$K19&lt;&gt;Parameter!$A$10,$K19&lt;&gt;Parameter!$A$11,$J19&lt;TODAY()),"Termin prüfen",IF(AND(OR($K19=Parameter!$A$4,$K19=Parameter!$A$5),TODAY()-$B19&gt;Parameter!$B$15),"Bearbeitung prüfen",IF(AND($K19&lt;&gt;Parameter!$A$8,$K19&lt;&gt;Parameter!$A$10,$K19&lt;&gt;Parameter!$A$11,$J19&gt;=TODAY(),$J19&lt;=TODAY()+Parameter!$B$16),"Termin naht","OK"))))))))))),"Angaben prüfen")</f>
        <v/>
      </c>
    </row>
    <row r="20" ht="22" customHeight="1">
      <c r="A20" s="17" t="n"/>
      <c r="B20" s="33" t="n"/>
      <c r="C20" s="17" t="n"/>
      <c r="D20" s="19" t="n"/>
      <c r="E20" s="19" t="n"/>
      <c r="F20" s="20" t="n"/>
      <c r="G20" s="17" t="n"/>
      <c r="H20" s="17" t="n"/>
      <c r="I20" s="19" t="n"/>
      <c r="J20" s="33" t="n"/>
      <c r="K20" s="17" t="n"/>
      <c r="L20" s="34" t="n"/>
      <c r="M20" s="35">
        <f>IFERROR(IF(OR($A20="",$F20="",$L20=""),"",ROUND($F20*$L20,2)),"")</f>
        <v/>
      </c>
      <c r="N20" s="33" t="n"/>
      <c r="O20" s="33" t="n"/>
      <c r="P20" s="23">
        <f>IFERROR(IF(OR($A20="",$B20="",$K20=""),"",IF(OR($K20=Parameter!$A$8,$K20=Parameter!$A$11),"",MAX(0,TODAY()-$B20))),"")</f>
        <v/>
      </c>
      <c r="Q20" s="24">
        <f>IFERROR(IF($A20="","",IF(OR($B20="",$C20="",$D20="",$E20="",$F20="",$G20="",$H20="",$I20="",$J20="",$K20=""),"Angaben prüfen",IF(AND(OR($K20=Parameter!$A$6,$K20=Parameter!$A$7,$K20=Parameter!$A$9,$K20=Parameter!$A$10,$K20=Parameter!$A$11),$L20=""),"Kalkulation prüfen",IF(OR(AND($N20&lt;&gt;"",$B20&lt;&gt;"",$N20&lt;$B20),AND($O20&lt;&gt;"",$N20&lt;&gt;"",$O20&lt;$N20)),"Datumsfolge prüfen",IF(AND($O20&lt;&gt;"",$N20=""),"Erledigungsdatum prüfen",IF(AND(OR($K20=Parameter!$A$10,$K20=Parameter!$A$11),$N20=""),"Erledigungsdatum prüfen",IF(AND($K20=Parameter!$A$10,$O20=""),"Abrechnung prüfen",IF(AND($K20=Parameter!$A$11,$O20=""),"Abrechnungsdatum prüfen",IF(AND($K20&lt;&gt;Parameter!$A$8,$K20&lt;&gt;Parameter!$A$10,$K20&lt;&gt;Parameter!$A$11,$J20&lt;TODAY()),"Termin prüfen",IF(AND(OR($K20=Parameter!$A$4,$K20=Parameter!$A$5),TODAY()-$B20&gt;Parameter!$B$15),"Bearbeitung prüfen",IF(AND($K20&lt;&gt;Parameter!$A$8,$K20&lt;&gt;Parameter!$A$10,$K20&lt;&gt;Parameter!$A$11,$J20&gt;=TODAY(),$J20&lt;=TODAY()+Parameter!$B$16),"Termin naht","OK"))))))))))),"Angaben prüfen")</f>
        <v/>
      </c>
    </row>
    <row r="21" ht="22" customHeight="1">
      <c r="A21" s="17" t="n"/>
      <c r="B21" s="33" t="n"/>
      <c r="C21" s="17" t="n"/>
      <c r="D21" s="19" t="n"/>
      <c r="E21" s="19" t="n"/>
      <c r="F21" s="20" t="n"/>
      <c r="G21" s="17" t="n"/>
      <c r="H21" s="17" t="n"/>
      <c r="I21" s="19" t="n"/>
      <c r="J21" s="33" t="n"/>
      <c r="K21" s="17" t="n"/>
      <c r="L21" s="34" t="n"/>
      <c r="M21" s="36">
        <f>IFERROR(IF(OR($A21="",$F21="",$L21=""),"",ROUND($F21*$L21,2)),"")</f>
        <v/>
      </c>
      <c r="N21" s="33" t="n"/>
      <c r="O21" s="33" t="n"/>
      <c r="P21" s="26">
        <f>IFERROR(IF(OR($A21="",$B21="",$K21=""),"",IF(OR($K21=Parameter!$A$8,$K21=Parameter!$A$11),"",MAX(0,TODAY()-$B21))),"")</f>
        <v/>
      </c>
      <c r="Q21" s="27">
        <f>IFERROR(IF($A21="","",IF(OR($B21="",$C21="",$D21="",$E21="",$F21="",$G21="",$H21="",$I21="",$J21="",$K21=""),"Angaben prüfen",IF(AND(OR($K21=Parameter!$A$6,$K21=Parameter!$A$7,$K21=Parameter!$A$9,$K21=Parameter!$A$10,$K21=Parameter!$A$11),$L21=""),"Kalkulation prüfen",IF(OR(AND($N21&lt;&gt;"",$B21&lt;&gt;"",$N21&lt;$B21),AND($O21&lt;&gt;"",$N21&lt;&gt;"",$O21&lt;$N21)),"Datumsfolge prüfen",IF(AND($O21&lt;&gt;"",$N21=""),"Erledigungsdatum prüfen",IF(AND(OR($K21=Parameter!$A$10,$K21=Parameter!$A$11),$N21=""),"Erledigungsdatum prüfen",IF(AND($K21=Parameter!$A$10,$O21=""),"Abrechnung prüfen",IF(AND($K21=Parameter!$A$11,$O21=""),"Abrechnungsdatum prüfen",IF(AND($K21&lt;&gt;Parameter!$A$8,$K21&lt;&gt;Parameter!$A$10,$K21&lt;&gt;Parameter!$A$11,$J21&lt;TODAY()),"Termin prüfen",IF(AND(OR($K21=Parameter!$A$4,$K21=Parameter!$A$5),TODAY()-$B21&gt;Parameter!$B$15),"Bearbeitung prüfen",IF(AND($K21&lt;&gt;Parameter!$A$8,$K21&lt;&gt;Parameter!$A$10,$K21&lt;&gt;Parameter!$A$11,$J21&gt;=TODAY(),$J21&lt;=TODAY()+Parameter!$B$16),"Termin naht","OK"))))))))))),"Angaben prüfen")</f>
        <v/>
      </c>
    </row>
    <row r="22" ht="22" customHeight="1">
      <c r="A22" s="17" t="n"/>
      <c r="B22" s="33" t="n"/>
      <c r="C22" s="17" t="n"/>
      <c r="D22" s="19" t="n"/>
      <c r="E22" s="19" t="n"/>
      <c r="F22" s="20" t="n"/>
      <c r="G22" s="17" t="n"/>
      <c r="H22" s="17" t="n"/>
      <c r="I22" s="19" t="n"/>
      <c r="J22" s="33" t="n"/>
      <c r="K22" s="17" t="n"/>
      <c r="L22" s="34" t="n"/>
      <c r="M22" s="35">
        <f>IFERROR(IF(OR($A22="",$F22="",$L22=""),"",ROUND($F22*$L22,2)),"")</f>
        <v/>
      </c>
      <c r="N22" s="33" t="n"/>
      <c r="O22" s="33" t="n"/>
      <c r="P22" s="23">
        <f>IFERROR(IF(OR($A22="",$B22="",$K22=""),"",IF(OR($K22=Parameter!$A$8,$K22=Parameter!$A$11),"",MAX(0,TODAY()-$B22))),"")</f>
        <v/>
      </c>
      <c r="Q22" s="24">
        <f>IFERROR(IF($A22="","",IF(OR($B22="",$C22="",$D22="",$E22="",$F22="",$G22="",$H22="",$I22="",$J22="",$K22=""),"Angaben prüfen",IF(AND(OR($K22=Parameter!$A$6,$K22=Parameter!$A$7,$K22=Parameter!$A$9,$K22=Parameter!$A$10,$K22=Parameter!$A$11),$L22=""),"Kalkulation prüfen",IF(OR(AND($N22&lt;&gt;"",$B22&lt;&gt;"",$N22&lt;$B22),AND($O22&lt;&gt;"",$N22&lt;&gt;"",$O22&lt;$N22)),"Datumsfolge prüfen",IF(AND($O22&lt;&gt;"",$N22=""),"Erledigungsdatum prüfen",IF(AND(OR($K22=Parameter!$A$10,$K22=Parameter!$A$11),$N22=""),"Erledigungsdatum prüfen",IF(AND($K22=Parameter!$A$10,$O22=""),"Abrechnung prüfen",IF(AND($K22=Parameter!$A$11,$O22=""),"Abrechnungsdatum prüfen",IF(AND($K22&lt;&gt;Parameter!$A$8,$K22&lt;&gt;Parameter!$A$10,$K22&lt;&gt;Parameter!$A$11,$J22&lt;TODAY()),"Termin prüfen",IF(AND(OR($K22=Parameter!$A$4,$K22=Parameter!$A$5),TODAY()-$B22&gt;Parameter!$B$15),"Bearbeitung prüfen",IF(AND($K22&lt;&gt;Parameter!$A$8,$K22&lt;&gt;Parameter!$A$10,$K22&lt;&gt;Parameter!$A$11,$J22&gt;=TODAY(),$J22&lt;=TODAY()+Parameter!$B$16),"Termin naht","OK"))))))))))),"Angaben prüfen")</f>
        <v/>
      </c>
    </row>
    <row r="23" ht="22" customHeight="1">
      <c r="A23" s="17" t="n"/>
      <c r="B23" s="33" t="n"/>
      <c r="C23" s="17" t="n"/>
      <c r="D23" s="19" t="n"/>
      <c r="E23" s="19" t="n"/>
      <c r="F23" s="20" t="n"/>
      <c r="G23" s="17" t="n"/>
      <c r="H23" s="17" t="n"/>
      <c r="I23" s="19" t="n"/>
      <c r="J23" s="33" t="n"/>
      <c r="K23" s="17" t="n"/>
      <c r="L23" s="34" t="n"/>
      <c r="M23" s="36">
        <f>IFERROR(IF(OR($A23="",$F23="",$L23=""),"",ROUND($F23*$L23,2)),"")</f>
        <v/>
      </c>
      <c r="N23" s="33" t="n"/>
      <c r="O23" s="33" t="n"/>
      <c r="P23" s="26">
        <f>IFERROR(IF(OR($A23="",$B23="",$K23=""),"",IF(OR($K23=Parameter!$A$8,$K23=Parameter!$A$11),"",MAX(0,TODAY()-$B23))),"")</f>
        <v/>
      </c>
      <c r="Q23" s="27">
        <f>IFERROR(IF($A23="","",IF(OR($B23="",$C23="",$D23="",$E23="",$F23="",$G23="",$H23="",$I23="",$J23="",$K23=""),"Angaben prüfen",IF(AND(OR($K23=Parameter!$A$6,$K23=Parameter!$A$7,$K23=Parameter!$A$9,$K23=Parameter!$A$10,$K23=Parameter!$A$11),$L23=""),"Kalkulation prüfen",IF(OR(AND($N23&lt;&gt;"",$B23&lt;&gt;"",$N23&lt;$B23),AND($O23&lt;&gt;"",$N23&lt;&gt;"",$O23&lt;$N23)),"Datumsfolge prüfen",IF(AND($O23&lt;&gt;"",$N23=""),"Erledigungsdatum prüfen",IF(AND(OR($K23=Parameter!$A$10,$K23=Parameter!$A$11),$N23=""),"Erledigungsdatum prüfen",IF(AND($K23=Parameter!$A$10,$O23=""),"Abrechnung prüfen",IF(AND($K23=Parameter!$A$11,$O23=""),"Abrechnungsdatum prüfen",IF(AND($K23&lt;&gt;Parameter!$A$8,$K23&lt;&gt;Parameter!$A$10,$K23&lt;&gt;Parameter!$A$11,$J23&lt;TODAY()),"Termin prüfen",IF(AND(OR($K23=Parameter!$A$4,$K23=Parameter!$A$5),TODAY()-$B23&gt;Parameter!$B$15),"Bearbeitung prüfen",IF(AND($K23&lt;&gt;Parameter!$A$8,$K23&lt;&gt;Parameter!$A$10,$K23&lt;&gt;Parameter!$A$11,$J23&gt;=TODAY(),$J23&lt;=TODAY()+Parameter!$B$16),"Termin naht","OK"))))))))))),"Angaben prüfen")</f>
        <v/>
      </c>
    </row>
    <row r="24" ht="22" customHeight="1">
      <c r="A24" s="17" t="n"/>
      <c r="B24" s="33" t="n"/>
      <c r="C24" s="17" t="n"/>
      <c r="D24" s="19" t="n"/>
      <c r="E24" s="19" t="n"/>
      <c r="F24" s="20" t="n"/>
      <c r="G24" s="17" t="n"/>
      <c r="H24" s="17" t="n"/>
      <c r="I24" s="19" t="n"/>
      <c r="J24" s="33" t="n"/>
      <c r="K24" s="17" t="n"/>
      <c r="L24" s="34" t="n"/>
      <c r="M24" s="35">
        <f>IFERROR(IF(OR($A24="",$F24="",$L24=""),"",ROUND($F24*$L24,2)),"")</f>
        <v/>
      </c>
      <c r="N24" s="33" t="n"/>
      <c r="O24" s="33" t="n"/>
      <c r="P24" s="23">
        <f>IFERROR(IF(OR($A24="",$B24="",$K24=""),"",IF(OR($K24=Parameter!$A$8,$K24=Parameter!$A$11),"",MAX(0,TODAY()-$B24))),"")</f>
        <v/>
      </c>
      <c r="Q24" s="24">
        <f>IFERROR(IF($A24="","",IF(OR($B24="",$C24="",$D24="",$E24="",$F24="",$G24="",$H24="",$I24="",$J24="",$K24=""),"Angaben prüfen",IF(AND(OR($K24=Parameter!$A$6,$K24=Parameter!$A$7,$K24=Parameter!$A$9,$K24=Parameter!$A$10,$K24=Parameter!$A$11),$L24=""),"Kalkulation prüfen",IF(OR(AND($N24&lt;&gt;"",$B24&lt;&gt;"",$N24&lt;$B24),AND($O24&lt;&gt;"",$N24&lt;&gt;"",$O24&lt;$N24)),"Datumsfolge prüfen",IF(AND($O24&lt;&gt;"",$N24=""),"Erledigungsdatum prüfen",IF(AND(OR($K24=Parameter!$A$10,$K24=Parameter!$A$11),$N24=""),"Erledigungsdatum prüfen",IF(AND($K24=Parameter!$A$10,$O24=""),"Abrechnung prüfen",IF(AND($K24=Parameter!$A$11,$O24=""),"Abrechnungsdatum prüfen",IF(AND($K24&lt;&gt;Parameter!$A$8,$K24&lt;&gt;Parameter!$A$10,$K24&lt;&gt;Parameter!$A$11,$J24&lt;TODAY()),"Termin prüfen",IF(AND(OR($K24=Parameter!$A$4,$K24=Parameter!$A$5),TODAY()-$B24&gt;Parameter!$B$15),"Bearbeitung prüfen",IF(AND($K24&lt;&gt;Parameter!$A$8,$K24&lt;&gt;Parameter!$A$10,$K24&lt;&gt;Parameter!$A$11,$J24&gt;=TODAY(),$J24&lt;=TODAY()+Parameter!$B$16),"Termin naht","OK"))))))))))),"Angaben prüfen")</f>
        <v/>
      </c>
    </row>
    <row r="25" ht="22" customHeight="1">
      <c r="A25" s="17" t="n"/>
      <c r="B25" s="33" t="n"/>
      <c r="C25" s="17" t="n"/>
      <c r="D25" s="19" t="n"/>
      <c r="E25" s="19" t="n"/>
      <c r="F25" s="20" t="n"/>
      <c r="G25" s="17" t="n"/>
      <c r="H25" s="17" t="n"/>
      <c r="I25" s="19" t="n"/>
      <c r="J25" s="33" t="n"/>
      <c r="K25" s="17" t="n"/>
      <c r="L25" s="34" t="n"/>
      <c r="M25" s="36">
        <f>IFERROR(IF(OR($A25="",$F25="",$L25=""),"",ROUND($F25*$L25,2)),"")</f>
        <v/>
      </c>
      <c r="N25" s="33" t="n"/>
      <c r="O25" s="33" t="n"/>
      <c r="P25" s="26">
        <f>IFERROR(IF(OR($A25="",$B25="",$K25=""),"",IF(OR($K25=Parameter!$A$8,$K25=Parameter!$A$11),"",MAX(0,TODAY()-$B25))),"")</f>
        <v/>
      </c>
      <c r="Q25" s="27">
        <f>IFERROR(IF($A25="","",IF(OR($B25="",$C25="",$D25="",$E25="",$F25="",$G25="",$H25="",$I25="",$J25="",$K25=""),"Angaben prüfen",IF(AND(OR($K25=Parameter!$A$6,$K25=Parameter!$A$7,$K25=Parameter!$A$9,$K25=Parameter!$A$10,$K25=Parameter!$A$11),$L25=""),"Kalkulation prüfen",IF(OR(AND($N25&lt;&gt;"",$B25&lt;&gt;"",$N25&lt;$B25),AND($O25&lt;&gt;"",$N25&lt;&gt;"",$O25&lt;$N25)),"Datumsfolge prüfen",IF(AND($O25&lt;&gt;"",$N25=""),"Erledigungsdatum prüfen",IF(AND(OR($K25=Parameter!$A$10,$K25=Parameter!$A$11),$N25=""),"Erledigungsdatum prüfen",IF(AND($K25=Parameter!$A$10,$O25=""),"Abrechnung prüfen",IF(AND($K25=Parameter!$A$11,$O25=""),"Abrechnungsdatum prüfen",IF(AND($K25&lt;&gt;Parameter!$A$8,$K25&lt;&gt;Parameter!$A$10,$K25&lt;&gt;Parameter!$A$11,$J25&lt;TODAY()),"Termin prüfen",IF(AND(OR($K25=Parameter!$A$4,$K25=Parameter!$A$5),TODAY()-$B25&gt;Parameter!$B$15),"Bearbeitung prüfen",IF(AND($K25&lt;&gt;Parameter!$A$8,$K25&lt;&gt;Parameter!$A$10,$K25&lt;&gt;Parameter!$A$11,$J25&gt;=TODAY(),$J25&lt;=TODAY()+Parameter!$B$16),"Termin naht","OK"))))))))))),"Angaben prüfen")</f>
        <v/>
      </c>
    </row>
    <row r="26" ht="22" customHeight="1">
      <c r="A26" s="17" t="n"/>
      <c r="B26" s="33" t="n"/>
      <c r="C26" s="17" t="n"/>
      <c r="D26" s="19" t="n"/>
      <c r="E26" s="19" t="n"/>
      <c r="F26" s="20" t="n"/>
      <c r="G26" s="17" t="n"/>
      <c r="H26" s="17" t="n"/>
      <c r="I26" s="19" t="n"/>
      <c r="J26" s="33" t="n"/>
      <c r="K26" s="17" t="n"/>
      <c r="L26" s="34" t="n"/>
      <c r="M26" s="35">
        <f>IFERROR(IF(OR($A26="",$F26="",$L26=""),"",ROUND($F26*$L26,2)),"")</f>
        <v/>
      </c>
      <c r="N26" s="33" t="n"/>
      <c r="O26" s="33" t="n"/>
      <c r="P26" s="23">
        <f>IFERROR(IF(OR($A26="",$B26="",$K26=""),"",IF(OR($K26=Parameter!$A$8,$K26=Parameter!$A$11),"",MAX(0,TODAY()-$B26))),"")</f>
        <v/>
      </c>
      <c r="Q26" s="24">
        <f>IFERROR(IF($A26="","",IF(OR($B26="",$C26="",$D26="",$E26="",$F26="",$G26="",$H26="",$I26="",$J26="",$K26=""),"Angaben prüfen",IF(AND(OR($K26=Parameter!$A$6,$K26=Parameter!$A$7,$K26=Parameter!$A$9,$K26=Parameter!$A$10,$K26=Parameter!$A$11),$L26=""),"Kalkulation prüfen",IF(OR(AND($N26&lt;&gt;"",$B26&lt;&gt;"",$N26&lt;$B26),AND($O26&lt;&gt;"",$N26&lt;&gt;"",$O26&lt;$N26)),"Datumsfolge prüfen",IF(AND($O26&lt;&gt;"",$N26=""),"Erledigungsdatum prüfen",IF(AND(OR($K26=Parameter!$A$10,$K26=Parameter!$A$11),$N26=""),"Erledigungsdatum prüfen",IF(AND($K26=Parameter!$A$10,$O26=""),"Abrechnung prüfen",IF(AND($K26=Parameter!$A$11,$O26=""),"Abrechnungsdatum prüfen",IF(AND($K26&lt;&gt;Parameter!$A$8,$K26&lt;&gt;Parameter!$A$10,$K26&lt;&gt;Parameter!$A$11,$J26&lt;TODAY()),"Termin prüfen",IF(AND(OR($K26=Parameter!$A$4,$K26=Parameter!$A$5),TODAY()-$B26&gt;Parameter!$B$15),"Bearbeitung prüfen",IF(AND($K26&lt;&gt;Parameter!$A$8,$K26&lt;&gt;Parameter!$A$10,$K26&lt;&gt;Parameter!$A$11,$J26&gt;=TODAY(),$J26&lt;=TODAY()+Parameter!$B$16),"Termin naht","OK"))))))))))),"Angaben prüfen")</f>
        <v/>
      </c>
    </row>
    <row r="27" ht="22" customHeight="1">
      <c r="A27" s="17" t="n"/>
      <c r="B27" s="33" t="n"/>
      <c r="C27" s="17" t="n"/>
      <c r="D27" s="19" t="n"/>
      <c r="E27" s="19" t="n"/>
      <c r="F27" s="20" t="n"/>
      <c r="G27" s="17" t="n"/>
      <c r="H27" s="17" t="n"/>
      <c r="I27" s="19" t="n"/>
      <c r="J27" s="33" t="n"/>
      <c r="K27" s="17" t="n"/>
      <c r="L27" s="34" t="n"/>
      <c r="M27" s="36">
        <f>IFERROR(IF(OR($A27="",$F27="",$L27=""),"",ROUND($F27*$L27,2)),"")</f>
        <v/>
      </c>
      <c r="N27" s="33" t="n"/>
      <c r="O27" s="33" t="n"/>
      <c r="P27" s="26">
        <f>IFERROR(IF(OR($A27="",$B27="",$K27=""),"",IF(OR($K27=Parameter!$A$8,$K27=Parameter!$A$11),"",MAX(0,TODAY()-$B27))),"")</f>
        <v/>
      </c>
      <c r="Q27" s="27">
        <f>IFERROR(IF($A27="","",IF(OR($B27="",$C27="",$D27="",$E27="",$F27="",$G27="",$H27="",$I27="",$J27="",$K27=""),"Angaben prüfen",IF(AND(OR($K27=Parameter!$A$6,$K27=Parameter!$A$7,$K27=Parameter!$A$9,$K27=Parameter!$A$10,$K27=Parameter!$A$11),$L27=""),"Kalkulation prüfen",IF(OR(AND($N27&lt;&gt;"",$B27&lt;&gt;"",$N27&lt;$B27),AND($O27&lt;&gt;"",$N27&lt;&gt;"",$O27&lt;$N27)),"Datumsfolge prüfen",IF(AND($O27&lt;&gt;"",$N27=""),"Erledigungsdatum prüfen",IF(AND(OR($K27=Parameter!$A$10,$K27=Parameter!$A$11),$N27=""),"Erledigungsdatum prüfen",IF(AND($K27=Parameter!$A$10,$O27=""),"Abrechnung prüfen",IF(AND($K27=Parameter!$A$11,$O27=""),"Abrechnungsdatum prüfen",IF(AND($K27&lt;&gt;Parameter!$A$8,$K27&lt;&gt;Parameter!$A$10,$K27&lt;&gt;Parameter!$A$11,$J27&lt;TODAY()),"Termin prüfen",IF(AND(OR($K27=Parameter!$A$4,$K27=Parameter!$A$5),TODAY()-$B27&gt;Parameter!$B$15),"Bearbeitung prüfen",IF(AND($K27&lt;&gt;Parameter!$A$8,$K27&lt;&gt;Parameter!$A$10,$K27&lt;&gt;Parameter!$A$11,$J27&gt;=TODAY(),$J27&lt;=TODAY()+Parameter!$B$16),"Termin naht","OK"))))))))))),"Angaben prüfen")</f>
        <v/>
      </c>
    </row>
    <row r="28" ht="22" customHeight="1">
      <c r="A28" s="17" t="n"/>
      <c r="B28" s="33" t="n"/>
      <c r="C28" s="17" t="n"/>
      <c r="D28" s="19" t="n"/>
      <c r="E28" s="19" t="n"/>
      <c r="F28" s="20" t="n"/>
      <c r="G28" s="17" t="n"/>
      <c r="H28" s="17" t="n"/>
      <c r="I28" s="19" t="n"/>
      <c r="J28" s="33" t="n"/>
      <c r="K28" s="17" t="n"/>
      <c r="L28" s="34" t="n"/>
      <c r="M28" s="35">
        <f>IFERROR(IF(OR($A28="",$F28="",$L28=""),"",ROUND($F28*$L28,2)),"")</f>
        <v/>
      </c>
      <c r="N28" s="33" t="n"/>
      <c r="O28" s="33" t="n"/>
      <c r="P28" s="23">
        <f>IFERROR(IF(OR($A28="",$B28="",$K28=""),"",IF(OR($K28=Parameter!$A$8,$K28=Parameter!$A$11),"",MAX(0,TODAY()-$B28))),"")</f>
        <v/>
      </c>
      <c r="Q28" s="24">
        <f>IFERROR(IF($A28="","",IF(OR($B28="",$C28="",$D28="",$E28="",$F28="",$G28="",$H28="",$I28="",$J28="",$K28=""),"Angaben prüfen",IF(AND(OR($K28=Parameter!$A$6,$K28=Parameter!$A$7,$K28=Parameter!$A$9,$K28=Parameter!$A$10,$K28=Parameter!$A$11),$L28=""),"Kalkulation prüfen",IF(OR(AND($N28&lt;&gt;"",$B28&lt;&gt;"",$N28&lt;$B28),AND($O28&lt;&gt;"",$N28&lt;&gt;"",$O28&lt;$N28)),"Datumsfolge prüfen",IF(AND($O28&lt;&gt;"",$N28=""),"Erledigungsdatum prüfen",IF(AND(OR($K28=Parameter!$A$10,$K28=Parameter!$A$11),$N28=""),"Erledigungsdatum prüfen",IF(AND($K28=Parameter!$A$10,$O28=""),"Abrechnung prüfen",IF(AND($K28=Parameter!$A$11,$O28=""),"Abrechnungsdatum prüfen",IF(AND($K28&lt;&gt;Parameter!$A$8,$K28&lt;&gt;Parameter!$A$10,$K28&lt;&gt;Parameter!$A$11,$J28&lt;TODAY()),"Termin prüfen",IF(AND(OR($K28=Parameter!$A$4,$K28=Parameter!$A$5),TODAY()-$B28&gt;Parameter!$B$15),"Bearbeitung prüfen",IF(AND($K28&lt;&gt;Parameter!$A$8,$K28&lt;&gt;Parameter!$A$10,$K28&lt;&gt;Parameter!$A$11,$J28&gt;=TODAY(),$J28&lt;=TODAY()+Parameter!$B$16),"Termin naht","OK"))))))))))),"Angaben prüfen")</f>
        <v/>
      </c>
    </row>
    <row r="29" ht="22" customHeight="1">
      <c r="A29" s="17" t="n"/>
      <c r="B29" s="33" t="n"/>
      <c r="C29" s="17" t="n"/>
      <c r="D29" s="19" t="n"/>
      <c r="E29" s="19" t="n"/>
      <c r="F29" s="20" t="n"/>
      <c r="G29" s="17" t="n"/>
      <c r="H29" s="17" t="n"/>
      <c r="I29" s="19" t="n"/>
      <c r="J29" s="33" t="n"/>
      <c r="K29" s="17" t="n"/>
      <c r="L29" s="34" t="n"/>
      <c r="M29" s="36">
        <f>IFERROR(IF(OR($A29="",$F29="",$L29=""),"",ROUND($F29*$L29,2)),"")</f>
        <v/>
      </c>
      <c r="N29" s="33" t="n"/>
      <c r="O29" s="33" t="n"/>
      <c r="P29" s="26">
        <f>IFERROR(IF(OR($A29="",$B29="",$K29=""),"",IF(OR($K29=Parameter!$A$8,$K29=Parameter!$A$11),"",MAX(0,TODAY()-$B29))),"")</f>
        <v/>
      </c>
      <c r="Q29" s="27">
        <f>IFERROR(IF($A29="","",IF(OR($B29="",$C29="",$D29="",$E29="",$F29="",$G29="",$H29="",$I29="",$J29="",$K29=""),"Angaben prüfen",IF(AND(OR($K29=Parameter!$A$6,$K29=Parameter!$A$7,$K29=Parameter!$A$9,$K29=Parameter!$A$10,$K29=Parameter!$A$11),$L29=""),"Kalkulation prüfen",IF(OR(AND($N29&lt;&gt;"",$B29&lt;&gt;"",$N29&lt;$B29),AND($O29&lt;&gt;"",$N29&lt;&gt;"",$O29&lt;$N29)),"Datumsfolge prüfen",IF(AND($O29&lt;&gt;"",$N29=""),"Erledigungsdatum prüfen",IF(AND(OR($K29=Parameter!$A$10,$K29=Parameter!$A$11),$N29=""),"Erledigungsdatum prüfen",IF(AND($K29=Parameter!$A$10,$O29=""),"Abrechnung prüfen",IF(AND($K29=Parameter!$A$11,$O29=""),"Abrechnungsdatum prüfen",IF(AND($K29&lt;&gt;Parameter!$A$8,$K29&lt;&gt;Parameter!$A$10,$K29&lt;&gt;Parameter!$A$11,$J29&lt;TODAY()),"Termin prüfen",IF(AND(OR($K29=Parameter!$A$4,$K29=Parameter!$A$5),TODAY()-$B29&gt;Parameter!$B$15),"Bearbeitung prüfen",IF(AND($K29&lt;&gt;Parameter!$A$8,$K29&lt;&gt;Parameter!$A$10,$K29&lt;&gt;Parameter!$A$11,$J29&gt;=TODAY(),$J29&lt;=TODAY()+Parameter!$B$16),"Termin naht","OK"))))))))))),"Angaben prüfen")</f>
        <v/>
      </c>
    </row>
    <row r="30" ht="22" customHeight="1">
      <c r="A30" s="17" t="n"/>
      <c r="B30" s="33" t="n"/>
      <c r="C30" s="17" t="n"/>
      <c r="D30" s="19" t="n"/>
      <c r="E30" s="19" t="n"/>
      <c r="F30" s="20" t="n"/>
      <c r="G30" s="17" t="n"/>
      <c r="H30" s="17" t="n"/>
      <c r="I30" s="19" t="n"/>
      <c r="J30" s="33" t="n"/>
      <c r="K30" s="17" t="n"/>
      <c r="L30" s="34" t="n"/>
      <c r="M30" s="35">
        <f>IFERROR(IF(OR($A30="",$F30="",$L30=""),"",ROUND($F30*$L30,2)),"")</f>
        <v/>
      </c>
      <c r="N30" s="33" t="n"/>
      <c r="O30" s="33" t="n"/>
      <c r="P30" s="23">
        <f>IFERROR(IF(OR($A30="",$B30="",$K30=""),"",IF(OR($K30=Parameter!$A$8,$K30=Parameter!$A$11),"",MAX(0,TODAY()-$B30))),"")</f>
        <v/>
      </c>
      <c r="Q30" s="24">
        <f>IFERROR(IF($A30="","",IF(OR($B30="",$C30="",$D30="",$E30="",$F30="",$G30="",$H30="",$I30="",$J30="",$K30=""),"Angaben prüfen",IF(AND(OR($K30=Parameter!$A$6,$K30=Parameter!$A$7,$K30=Parameter!$A$9,$K30=Parameter!$A$10,$K30=Parameter!$A$11),$L30=""),"Kalkulation prüfen",IF(OR(AND($N30&lt;&gt;"",$B30&lt;&gt;"",$N30&lt;$B30),AND($O30&lt;&gt;"",$N30&lt;&gt;"",$O30&lt;$N30)),"Datumsfolge prüfen",IF(AND($O30&lt;&gt;"",$N30=""),"Erledigungsdatum prüfen",IF(AND(OR($K30=Parameter!$A$10,$K30=Parameter!$A$11),$N30=""),"Erledigungsdatum prüfen",IF(AND($K30=Parameter!$A$10,$O30=""),"Abrechnung prüfen",IF(AND($K30=Parameter!$A$11,$O30=""),"Abrechnungsdatum prüfen",IF(AND($K30&lt;&gt;Parameter!$A$8,$K30&lt;&gt;Parameter!$A$10,$K30&lt;&gt;Parameter!$A$11,$J30&lt;TODAY()),"Termin prüfen",IF(AND(OR($K30=Parameter!$A$4,$K30=Parameter!$A$5),TODAY()-$B30&gt;Parameter!$B$15),"Bearbeitung prüfen",IF(AND($K30&lt;&gt;Parameter!$A$8,$K30&lt;&gt;Parameter!$A$10,$K30&lt;&gt;Parameter!$A$11,$J30&gt;=TODAY(),$J30&lt;=TODAY()+Parameter!$B$16),"Termin naht","OK"))))))))))),"Angaben prüfen")</f>
        <v/>
      </c>
    </row>
    <row r="31" ht="22" customHeight="1">
      <c r="A31" s="17" t="n"/>
      <c r="B31" s="33" t="n"/>
      <c r="C31" s="17" t="n"/>
      <c r="D31" s="19" t="n"/>
      <c r="E31" s="19" t="n"/>
      <c r="F31" s="20" t="n"/>
      <c r="G31" s="17" t="n"/>
      <c r="H31" s="17" t="n"/>
      <c r="I31" s="19" t="n"/>
      <c r="J31" s="33" t="n"/>
      <c r="K31" s="17" t="n"/>
      <c r="L31" s="34" t="n"/>
      <c r="M31" s="36">
        <f>IFERROR(IF(OR($A31="",$F31="",$L31=""),"",ROUND($F31*$L31,2)),"")</f>
        <v/>
      </c>
      <c r="N31" s="33" t="n"/>
      <c r="O31" s="33" t="n"/>
      <c r="P31" s="26">
        <f>IFERROR(IF(OR($A31="",$B31="",$K31=""),"",IF(OR($K31=Parameter!$A$8,$K31=Parameter!$A$11),"",MAX(0,TODAY()-$B31))),"")</f>
        <v/>
      </c>
      <c r="Q31" s="27">
        <f>IFERROR(IF($A31="","",IF(OR($B31="",$C31="",$D31="",$E31="",$F31="",$G31="",$H31="",$I31="",$J31="",$K31=""),"Angaben prüfen",IF(AND(OR($K31=Parameter!$A$6,$K31=Parameter!$A$7,$K31=Parameter!$A$9,$K31=Parameter!$A$10,$K31=Parameter!$A$11),$L31=""),"Kalkulation prüfen",IF(OR(AND($N31&lt;&gt;"",$B31&lt;&gt;"",$N31&lt;$B31),AND($O31&lt;&gt;"",$N31&lt;&gt;"",$O31&lt;$N31)),"Datumsfolge prüfen",IF(AND($O31&lt;&gt;"",$N31=""),"Erledigungsdatum prüfen",IF(AND(OR($K31=Parameter!$A$10,$K31=Parameter!$A$11),$N31=""),"Erledigungsdatum prüfen",IF(AND($K31=Parameter!$A$10,$O31=""),"Abrechnung prüfen",IF(AND($K31=Parameter!$A$11,$O31=""),"Abrechnungsdatum prüfen",IF(AND($K31&lt;&gt;Parameter!$A$8,$K31&lt;&gt;Parameter!$A$10,$K31&lt;&gt;Parameter!$A$11,$J31&lt;TODAY()),"Termin prüfen",IF(AND(OR($K31=Parameter!$A$4,$K31=Parameter!$A$5),TODAY()-$B31&gt;Parameter!$B$15),"Bearbeitung prüfen",IF(AND($K31&lt;&gt;Parameter!$A$8,$K31&lt;&gt;Parameter!$A$10,$K31&lt;&gt;Parameter!$A$11,$J31&gt;=TODAY(),$J31&lt;=TODAY()+Parameter!$B$16),"Termin naht","OK"))))))))))),"Angaben prüfen")</f>
        <v/>
      </c>
    </row>
    <row r="32" ht="22" customHeight="1">
      <c r="A32" s="17" t="n"/>
      <c r="B32" s="33" t="n"/>
      <c r="C32" s="17" t="n"/>
      <c r="D32" s="19" t="n"/>
      <c r="E32" s="19" t="n"/>
      <c r="F32" s="20" t="n"/>
      <c r="G32" s="17" t="n"/>
      <c r="H32" s="17" t="n"/>
      <c r="I32" s="19" t="n"/>
      <c r="J32" s="33" t="n"/>
      <c r="K32" s="17" t="n"/>
      <c r="L32" s="34" t="n"/>
      <c r="M32" s="35">
        <f>IFERROR(IF(OR($A32="",$F32="",$L32=""),"",ROUND($F32*$L32,2)),"")</f>
        <v/>
      </c>
      <c r="N32" s="33" t="n"/>
      <c r="O32" s="33" t="n"/>
      <c r="P32" s="23">
        <f>IFERROR(IF(OR($A32="",$B32="",$K32=""),"",IF(OR($K32=Parameter!$A$8,$K32=Parameter!$A$11),"",MAX(0,TODAY()-$B32))),"")</f>
        <v/>
      </c>
      <c r="Q32" s="24">
        <f>IFERROR(IF($A32="","",IF(OR($B32="",$C32="",$D32="",$E32="",$F32="",$G32="",$H32="",$I32="",$J32="",$K32=""),"Angaben prüfen",IF(AND(OR($K32=Parameter!$A$6,$K32=Parameter!$A$7,$K32=Parameter!$A$9,$K32=Parameter!$A$10,$K32=Parameter!$A$11),$L32=""),"Kalkulation prüfen",IF(OR(AND($N32&lt;&gt;"",$B32&lt;&gt;"",$N32&lt;$B32),AND($O32&lt;&gt;"",$N32&lt;&gt;"",$O32&lt;$N32)),"Datumsfolge prüfen",IF(AND($O32&lt;&gt;"",$N32=""),"Erledigungsdatum prüfen",IF(AND(OR($K32=Parameter!$A$10,$K32=Parameter!$A$11),$N32=""),"Erledigungsdatum prüfen",IF(AND($K32=Parameter!$A$10,$O32=""),"Abrechnung prüfen",IF(AND($K32=Parameter!$A$11,$O32=""),"Abrechnungsdatum prüfen",IF(AND($K32&lt;&gt;Parameter!$A$8,$K32&lt;&gt;Parameter!$A$10,$K32&lt;&gt;Parameter!$A$11,$J32&lt;TODAY()),"Termin prüfen",IF(AND(OR($K32=Parameter!$A$4,$K32=Parameter!$A$5),TODAY()-$B32&gt;Parameter!$B$15),"Bearbeitung prüfen",IF(AND($K32&lt;&gt;Parameter!$A$8,$K32&lt;&gt;Parameter!$A$10,$K32&lt;&gt;Parameter!$A$11,$J32&gt;=TODAY(),$J32&lt;=TODAY()+Parameter!$B$16),"Termin naht","OK"))))))))))),"Angaben prüfen")</f>
        <v/>
      </c>
    </row>
    <row r="33" ht="22" customHeight="1">
      <c r="A33" s="17" t="n"/>
      <c r="B33" s="33" t="n"/>
      <c r="C33" s="17" t="n"/>
      <c r="D33" s="19" t="n"/>
      <c r="E33" s="19" t="n"/>
      <c r="F33" s="20" t="n"/>
      <c r="G33" s="17" t="n"/>
      <c r="H33" s="17" t="n"/>
      <c r="I33" s="19" t="n"/>
      <c r="J33" s="33" t="n"/>
      <c r="K33" s="17" t="n"/>
      <c r="L33" s="34" t="n"/>
      <c r="M33" s="36">
        <f>IFERROR(IF(OR($A33="",$F33="",$L33=""),"",ROUND($F33*$L33,2)),"")</f>
        <v/>
      </c>
      <c r="N33" s="33" t="n"/>
      <c r="O33" s="33" t="n"/>
      <c r="P33" s="26">
        <f>IFERROR(IF(OR($A33="",$B33="",$K33=""),"",IF(OR($K33=Parameter!$A$8,$K33=Parameter!$A$11),"",MAX(0,TODAY()-$B33))),"")</f>
        <v/>
      </c>
      <c r="Q33" s="27">
        <f>IFERROR(IF($A33="","",IF(OR($B33="",$C33="",$D33="",$E33="",$F33="",$G33="",$H33="",$I33="",$J33="",$K33=""),"Angaben prüfen",IF(AND(OR($K33=Parameter!$A$6,$K33=Parameter!$A$7,$K33=Parameter!$A$9,$K33=Parameter!$A$10,$K33=Parameter!$A$11),$L33=""),"Kalkulation prüfen",IF(OR(AND($N33&lt;&gt;"",$B33&lt;&gt;"",$N33&lt;$B33),AND($O33&lt;&gt;"",$N33&lt;&gt;"",$O33&lt;$N33)),"Datumsfolge prüfen",IF(AND($O33&lt;&gt;"",$N33=""),"Erledigungsdatum prüfen",IF(AND(OR($K33=Parameter!$A$10,$K33=Parameter!$A$11),$N33=""),"Erledigungsdatum prüfen",IF(AND($K33=Parameter!$A$10,$O33=""),"Abrechnung prüfen",IF(AND($K33=Parameter!$A$11,$O33=""),"Abrechnungsdatum prüfen",IF(AND($K33&lt;&gt;Parameter!$A$8,$K33&lt;&gt;Parameter!$A$10,$K33&lt;&gt;Parameter!$A$11,$J33&lt;TODAY()),"Termin prüfen",IF(AND(OR($K33=Parameter!$A$4,$K33=Parameter!$A$5),TODAY()-$B33&gt;Parameter!$B$15),"Bearbeitung prüfen",IF(AND($K33&lt;&gt;Parameter!$A$8,$K33&lt;&gt;Parameter!$A$10,$K33&lt;&gt;Parameter!$A$11,$J33&gt;=TODAY(),$J33&lt;=TODAY()+Parameter!$B$16),"Termin naht","OK"))))))))))),"Angaben prüfen")</f>
        <v/>
      </c>
    </row>
    <row r="34" ht="22" customHeight="1">
      <c r="A34" s="17" t="n"/>
      <c r="B34" s="33" t="n"/>
      <c r="C34" s="17" t="n"/>
      <c r="D34" s="19" t="n"/>
      <c r="E34" s="19" t="n"/>
      <c r="F34" s="20" t="n"/>
      <c r="G34" s="17" t="n"/>
      <c r="H34" s="17" t="n"/>
      <c r="I34" s="19" t="n"/>
      <c r="J34" s="33" t="n"/>
      <c r="K34" s="17" t="n"/>
      <c r="L34" s="34" t="n"/>
      <c r="M34" s="35">
        <f>IFERROR(IF(OR($A34="",$F34="",$L34=""),"",ROUND($F34*$L34,2)),"")</f>
        <v/>
      </c>
      <c r="N34" s="33" t="n"/>
      <c r="O34" s="33" t="n"/>
      <c r="P34" s="23">
        <f>IFERROR(IF(OR($A34="",$B34="",$K34=""),"",IF(OR($K34=Parameter!$A$8,$K34=Parameter!$A$11),"",MAX(0,TODAY()-$B34))),"")</f>
        <v/>
      </c>
      <c r="Q34" s="24">
        <f>IFERROR(IF($A34="","",IF(OR($B34="",$C34="",$D34="",$E34="",$F34="",$G34="",$H34="",$I34="",$J34="",$K34=""),"Angaben prüfen",IF(AND(OR($K34=Parameter!$A$6,$K34=Parameter!$A$7,$K34=Parameter!$A$9,$K34=Parameter!$A$10,$K34=Parameter!$A$11),$L34=""),"Kalkulation prüfen",IF(OR(AND($N34&lt;&gt;"",$B34&lt;&gt;"",$N34&lt;$B34),AND($O34&lt;&gt;"",$N34&lt;&gt;"",$O34&lt;$N34)),"Datumsfolge prüfen",IF(AND($O34&lt;&gt;"",$N34=""),"Erledigungsdatum prüfen",IF(AND(OR($K34=Parameter!$A$10,$K34=Parameter!$A$11),$N34=""),"Erledigungsdatum prüfen",IF(AND($K34=Parameter!$A$10,$O34=""),"Abrechnung prüfen",IF(AND($K34=Parameter!$A$11,$O34=""),"Abrechnungsdatum prüfen",IF(AND($K34&lt;&gt;Parameter!$A$8,$K34&lt;&gt;Parameter!$A$10,$K34&lt;&gt;Parameter!$A$11,$J34&lt;TODAY()),"Termin prüfen",IF(AND(OR($K34=Parameter!$A$4,$K34=Parameter!$A$5),TODAY()-$B34&gt;Parameter!$B$15),"Bearbeitung prüfen",IF(AND($K34&lt;&gt;Parameter!$A$8,$K34&lt;&gt;Parameter!$A$10,$K34&lt;&gt;Parameter!$A$11,$J34&gt;=TODAY(),$J34&lt;=TODAY()+Parameter!$B$16),"Termin naht","OK"))))))))))),"Angaben prüfen")</f>
        <v/>
      </c>
    </row>
    <row r="35" ht="22" customHeight="1">
      <c r="A35" s="17" t="n"/>
      <c r="B35" s="33" t="n"/>
      <c r="C35" s="17" t="n"/>
      <c r="D35" s="19" t="n"/>
      <c r="E35" s="19" t="n"/>
      <c r="F35" s="20" t="n"/>
      <c r="G35" s="17" t="n"/>
      <c r="H35" s="17" t="n"/>
      <c r="I35" s="19" t="n"/>
      <c r="J35" s="33" t="n"/>
      <c r="K35" s="17" t="n"/>
      <c r="L35" s="34" t="n"/>
      <c r="M35" s="36">
        <f>IFERROR(IF(OR($A35="",$F35="",$L35=""),"",ROUND($F35*$L35,2)),"")</f>
        <v/>
      </c>
      <c r="N35" s="33" t="n"/>
      <c r="O35" s="33" t="n"/>
      <c r="P35" s="26">
        <f>IFERROR(IF(OR($A35="",$B35="",$K35=""),"",IF(OR($K35=Parameter!$A$8,$K35=Parameter!$A$11),"",MAX(0,TODAY()-$B35))),"")</f>
        <v/>
      </c>
      <c r="Q35" s="27">
        <f>IFERROR(IF($A35="","",IF(OR($B35="",$C35="",$D35="",$E35="",$F35="",$G35="",$H35="",$I35="",$J35="",$K35=""),"Angaben prüfen",IF(AND(OR($K35=Parameter!$A$6,$K35=Parameter!$A$7,$K35=Parameter!$A$9,$K35=Parameter!$A$10,$K35=Parameter!$A$11),$L35=""),"Kalkulation prüfen",IF(OR(AND($N35&lt;&gt;"",$B35&lt;&gt;"",$N35&lt;$B35),AND($O35&lt;&gt;"",$N35&lt;&gt;"",$O35&lt;$N35)),"Datumsfolge prüfen",IF(AND($O35&lt;&gt;"",$N35=""),"Erledigungsdatum prüfen",IF(AND(OR($K35=Parameter!$A$10,$K35=Parameter!$A$11),$N35=""),"Erledigungsdatum prüfen",IF(AND($K35=Parameter!$A$10,$O35=""),"Abrechnung prüfen",IF(AND($K35=Parameter!$A$11,$O35=""),"Abrechnungsdatum prüfen",IF(AND($K35&lt;&gt;Parameter!$A$8,$K35&lt;&gt;Parameter!$A$10,$K35&lt;&gt;Parameter!$A$11,$J35&lt;TODAY()),"Termin prüfen",IF(AND(OR($K35=Parameter!$A$4,$K35=Parameter!$A$5),TODAY()-$B35&gt;Parameter!$B$15),"Bearbeitung prüfen",IF(AND($K35&lt;&gt;Parameter!$A$8,$K35&lt;&gt;Parameter!$A$10,$K35&lt;&gt;Parameter!$A$11,$J35&gt;=TODAY(),$J35&lt;=TODAY()+Parameter!$B$16),"Termin naht","OK"))))))))))),"Angaben prüfen")</f>
        <v/>
      </c>
    </row>
    <row r="36" ht="22" customHeight="1">
      <c r="A36" s="17" t="n"/>
      <c r="B36" s="33" t="n"/>
      <c r="C36" s="17" t="n"/>
      <c r="D36" s="19" t="n"/>
      <c r="E36" s="19" t="n"/>
      <c r="F36" s="20" t="n"/>
      <c r="G36" s="17" t="n"/>
      <c r="H36" s="17" t="n"/>
      <c r="I36" s="19" t="n"/>
      <c r="J36" s="33" t="n"/>
      <c r="K36" s="17" t="n"/>
      <c r="L36" s="34" t="n"/>
      <c r="M36" s="35">
        <f>IFERROR(IF(OR($A36="",$F36="",$L36=""),"",ROUND($F36*$L36,2)),"")</f>
        <v/>
      </c>
      <c r="N36" s="33" t="n"/>
      <c r="O36" s="33" t="n"/>
      <c r="P36" s="23">
        <f>IFERROR(IF(OR($A36="",$B36="",$K36=""),"",IF(OR($K36=Parameter!$A$8,$K36=Parameter!$A$11),"",MAX(0,TODAY()-$B36))),"")</f>
        <v/>
      </c>
      <c r="Q36" s="24">
        <f>IFERROR(IF($A36="","",IF(OR($B36="",$C36="",$D36="",$E36="",$F36="",$G36="",$H36="",$I36="",$J36="",$K36=""),"Angaben prüfen",IF(AND(OR($K36=Parameter!$A$6,$K36=Parameter!$A$7,$K36=Parameter!$A$9,$K36=Parameter!$A$10,$K36=Parameter!$A$11),$L36=""),"Kalkulation prüfen",IF(OR(AND($N36&lt;&gt;"",$B36&lt;&gt;"",$N36&lt;$B36),AND($O36&lt;&gt;"",$N36&lt;&gt;"",$O36&lt;$N36)),"Datumsfolge prüfen",IF(AND($O36&lt;&gt;"",$N36=""),"Erledigungsdatum prüfen",IF(AND(OR($K36=Parameter!$A$10,$K36=Parameter!$A$11),$N36=""),"Erledigungsdatum prüfen",IF(AND($K36=Parameter!$A$10,$O36=""),"Abrechnung prüfen",IF(AND($K36=Parameter!$A$11,$O36=""),"Abrechnungsdatum prüfen",IF(AND($K36&lt;&gt;Parameter!$A$8,$K36&lt;&gt;Parameter!$A$10,$K36&lt;&gt;Parameter!$A$11,$J36&lt;TODAY()),"Termin prüfen",IF(AND(OR($K36=Parameter!$A$4,$K36=Parameter!$A$5),TODAY()-$B36&gt;Parameter!$B$15),"Bearbeitung prüfen",IF(AND($K36&lt;&gt;Parameter!$A$8,$K36&lt;&gt;Parameter!$A$10,$K36&lt;&gt;Parameter!$A$11,$J36&gt;=TODAY(),$J36&lt;=TODAY()+Parameter!$B$16),"Termin naht","OK"))))))))))),"Angaben prüfen")</f>
        <v/>
      </c>
    </row>
    <row r="37" ht="22" customHeight="1">
      <c r="A37" s="17" t="n"/>
      <c r="B37" s="33" t="n"/>
      <c r="C37" s="17" t="n"/>
      <c r="D37" s="19" t="n"/>
      <c r="E37" s="19" t="n"/>
      <c r="F37" s="20" t="n"/>
      <c r="G37" s="17" t="n"/>
      <c r="H37" s="17" t="n"/>
      <c r="I37" s="19" t="n"/>
      <c r="J37" s="33" t="n"/>
      <c r="K37" s="17" t="n"/>
      <c r="L37" s="34" t="n"/>
      <c r="M37" s="36">
        <f>IFERROR(IF(OR($A37="",$F37="",$L37=""),"",ROUND($F37*$L37,2)),"")</f>
        <v/>
      </c>
      <c r="N37" s="33" t="n"/>
      <c r="O37" s="33" t="n"/>
      <c r="P37" s="26">
        <f>IFERROR(IF(OR($A37="",$B37="",$K37=""),"",IF(OR($K37=Parameter!$A$8,$K37=Parameter!$A$11),"",MAX(0,TODAY()-$B37))),"")</f>
        <v/>
      </c>
      <c r="Q37" s="27">
        <f>IFERROR(IF($A37="","",IF(OR($B37="",$C37="",$D37="",$E37="",$F37="",$G37="",$H37="",$I37="",$J37="",$K37=""),"Angaben prüfen",IF(AND(OR($K37=Parameter!$A$6,$K37=Parameter!$A$7,$K37=Parameter!$A$9,$K37=Parameter!$A$10,$K37=Parameter!$A$11),$L37=""),"Kalkulation prüfen",IF(OR(AND($N37&lt;&gt;"",$B37&lt;&gt;"",$N37&lt;$B37),AND($O37&lt;&gt;"",$N37&lt;&gt;"",$O37&lt;$N37)),"Datumsfolge prüfen",IF(AND($O37&lt;&gt;"",$N37=""),"Erledigungsdatum prüfen",IF(AND(OR($K37=Parameter!$A$10,$K37=Parameter!$A$11),$N37=""),"Erledigungsdatum prüfen",IF(AND($K37=Parameter!$A$10,$O37=""),"Abrechnung prüfen",IF(AND($K37=Parameter!$A$11,$O37=""),"Abrechnungsdatum prüfen",IF(AND($K37&lt;&gt;Parameter!$A$8,$K37&lt;&gt;Parameter!$A$10,$K37&lt;&gt;Parameter!$A$11,$J37&lt;TODAY()),"Termin prüfen",IF(AND(OR($K37=Parameter!$A$4,$K37=Parameter!$A$5),TODAY()-$B37&gt;Parameter!$B$15),"Bearbeitung prüfen",IF(AND($K37&lt;&gt;Parameter!$A$8,$K37&lt;&gt;Parameter!$A$10,$K37&lt;&gt;Parameter!$A$11,$J37&gt;=TODAY(),$J37&lt;=TODAY()+Parameter!$B$16),"Termin naht","OK"))))))))))),"Angaben prüfen")</f>
        <v/>
      </c>
    </row>
    <row r="38" ht="22" customHeight="1">
      <c r="A38" s="17" t="n"/>
      <c r="B38" s="33" t="n"/>
      <c r="C38" s="17" t="n"/>
      <c r="D38" s="19" t="n"/>
      <c r="E38" s="19" t="n"/>
      <c r="F38" s="20" t="n"/>
      <c r="G38" s="17" t="n"/>
      <c r="H38" s="17" t="n"/>
      <c r="I38" s="19" t="n"/>
      <c r="J38" s="33" t="n"/>
      <c r="K38" s="17" t="n"/>
      <c r="L38" s="34" t="n"/>
      <c r="M38" s="35">
        <f>IFERROR(IF(OR($A38="",$F38="",$L38=""),"",ROUND($F38*$L38,2)),"")</f>
        <v/>
      </c>
      <c r="N38" s="33" t="n"/>
      <c r="O38" s="33" t="n"/>
      <c r="P38" s="23">
        <f>IFERROR(IF(OR($A38="",$B38="",$K38=""),"",IF(OR($K38=Parameter!$A$8,$K38=Parameter!$A$11),"",MAX(0,TODAY()-$B38))),"")</f>
        <v/>
      </c>
      <c r="Q38" s="24">
        <f>IFERROR(IF($A38="","",IF(OR($B38="",$C38="",$D38="",$E38="",$F38="",$G38="",$H38="",$I38="",$J38="",$K38=""),"Angaben prüfen",IF(AND(OR($K38=Parameter!$A$6,$K38=Parameter!$A$7,$K38=Parameter!$A$9,$K38=Parameter!$A$10,$K38=Parameter!$A$11),$L38=""),"Kalkulation prüfen",IF(OR(AND($N38&lt;&gt;"",$B38&lt;&gt;"",$N38&lt;$B38),AND($O38&lt;&gt;"",$N38&lt;&gt;"",$O38&lt;$N38)),"Datumsfolge prüfen",IF(AND($O38&lt;&gt;"",$N38=""),"Erledigungsdatum prüfen",IF(AND(OR($K38=Parameter!$A$10,$K38=Parameter!$A$11),$N38=""),"Erledigungsdatum prüfen",IF(AND($K38=Parameter!$A$10,$O38=""),"Abrechnung prüfen",IF(AND($K38=Parameter!$A$11,$O38=""),"Abrechnungsdatum prüfen",IF(AND($K38&lt;&gt;Parameter!$A$8,$K38&lt;&gt;Parameter!$A$10,$K38&lt;&gt;Parameter!$A$11,$J38&lt;TODAY()),"Termin prüfen",IF(AND(OR($K38=Parameter!$A$4,$K38=Parameter!$A$5),TODAY()-$B38&gt;Parameter!$B$15),"Bearbeitung prüfen",IF(AND($K38&lt;&gt;Parameter!$A$8,$K38&lt;&gt;Parameter!$A$10,$K38&lt;&gt;Parameter!$A$11,$J38&gt;=TODAY(),$J38&lt;=TODAY()+Parameter!$B$16),"Termin naht","OK"))))))))))),"Angaben prüfen")</f>
        <v/>
      </c>
    </row>
    <row r="39" ht="22" customHeight="1">
      <c r="A39" s="17" t="n"/>
      <c r="B39" s="33" t="n"/>
      <c r="C39" s="17" t="n"/>
      <c r="D39" s="19" t="n"/>
      <c r="E39" s="19" t="n"/>
      <c r="F39" s="20" t="n"/>
      <c r="G39" s="17" t="n"/>
      <c r="H39" s="17" t="n"/>
      <c r="I39" s="19" t="n"/>
      <c r="J39" s="33" t="n"/>
      <c r="K39" s="17" t="n"/>
      <c r="L39" s="34" t="n"/>
      <c r="M39" s="36">
        <f>IFERROR(IF(OR($A39="",$F39="",$L39=""),"",ROUND($F39*$L39,2)),"")</f>
        <v/>
      </c>
      <c r="N39" s="33" t="n"/>
      <c r="O39" s="33" t="n"/>
      <c r="P39" s="26">
        <f>IFERROR(IF(OR($A39="",$B39="",$K39=""),"",IF(OR($K39=Parameter!$A$8,$K39=Parameter!$A$11),"",MAX(0,TODAY()-$B39))),"")</f>
        <v/>
      </c>
      <c r="Q39" s="27">
        <f>IFERROR(IF($A39="","",IF(OR($B39="",$C39="",$D39="",$E39="",$F39="",$G39="",$H39="",$I39="",$J39="",$K39=""),"Angaben prüfen",IF(AND(OR($K39=Parameter!$A$6,$K39=Parameter!$A$7,$K39=Parameter!$A$9,$K39=Parameter!$A$10,$K39=Parameter!$A$11),$L39=""),"Kalkulation prüfen",IF(OR(AND($N39&lt;&gt;"",$B39&lt;&gt;"",$N39&lt;$B39),AND($O39&lt;&gt;"",$N39&lt;&gt;"",$O39&lt;$N39)),"Datumsfolge prüfen",IF(AND($O39&lt;&gt;"",$N39=""),"Erledigungsdatum prüfen",IF(AND(OR($K39=Parameter!$A$10,$K39=Parameter!$A$11),$N39=""),"Erledigungsdatum prüfen",IF(AND($K39=Parameter!$A$10,$O39=""),"Abrechnung prüfen",IF(AND($K39=Parameter!$A$11,$O39=""),"Abrechnungsdatum prüfen",IF(AND($K39&lt;&gt;Parameter!$A$8,$K39&lt;&gt;Parameter!$A$10,$K39&lt;&gt;Parameter!$A$11,$J39&lt;TODAY()),"Termin prüfen",IF(AND(OR($K39=Parameter!$A$4,$K39=Parameter!$A$5),TODAY()-$B39&gt;Parameter!$B$15),"Bearbeitung prüfen",IF(AND($K39&lt;&gt;Parameter!$A$8,$K39&lt;&gt;Parameter!$A$10,$K39&lt;&gt;Parameter!$A$11,$J39&gt;=TODAY(),$J39&lt;=TODAY()+Parameter!$B$16),"Termin naht","OK"))))))))))),"Angaben prüfen")</f>
        <v/>
      </c>
    </row>
    <row r="40" ht="22" customHeight="1">
      <c r="A40" s="17" t="n"/>
      <c r="B40" s="33" t="n"/>
      <c r="C40" s="17" t="n"/>
      <c r="D40" s="19" t="n"/>
      <c r="E40" s="19" t="n"/>
      <c r="F40" s="20" t="n"/>
      <c r="G40" s="17" t="n"/>
      <c r="H40" s="17" t="n"/>
      <c r="I40" s="19" t="n"/>
      <c r="J40" s="33" t="n"/>
      <c r="K40" s="17" t="n"/>
      <c r="L40" s="34" t="n"/>
      <c r="M40" s="35">
        <f>IFERROR(IF(OR($A40="",$F40="",$L40=""),"",ROUND($F40*$L40,2)),"")</f>
        <v/>
      </c>
      <c r="N40" s="33" t="n"/>
      <c r="O40" s="33" t="n"/>
      <c r="P40" s="23">
        <f>IFERROR(IF(OR($A40="",$B40="",$K40=""),"",IF(OR($K40=Parameter!$A$8,$K40=Parameter!$A$11),"",MAX(0,TODAY()-$B40))),"")</f>
        <v/>
      </c>
      <c r="Q40" s="24">
        <f>IFERROR(IF($A40="","",IF(OR($B40="",$C40="",$D40="",$E40="",$F40="",$G40="",$H40="",$I40="",$J40="",$K40=""),"Angaben prüfen",IF(AND(OR($K40=Parameter!$A$6,$K40=Parameter!$A$7,$K40=Parameter!$A$9,$K40=Parameter!$A$10,$K40=Parameter!$A$11),$L40=""),"Kalkulation prüfen",IF(OR(AND($N40&lt;&gt;"",$B40&lt;&gt;"",$N40&lt;$B40),AND($O40&lt;&gt;"",$N40&lt;&gt;"",$O40&lt;$N40)),"Datumsfolge prüfen",IF(AND($O40&lt;&gt;"",$N40=""),"Erledigungsdatum prüfen",IF(AND(OR($K40=Parameter!$A$10,$K40=Parameter!$A$11),$N40=""),"Erledigungsdatum prüfen",IF(AND($K40=Parameter!$A$10,$O40=""),"Abrechnung prüfen",IF(AND($K40=Parameter!$A$11,$O40=""),"Abrechnungsdatum prüfen",IF(AND($K40&lt;&gt;Parameter!$A$8,$K40&lt;&gt;Parameter!$A$10,$K40&lt;&gt;Parameter!$A$11,$J40&lt;TODAY()),"Termin prüfen",IF(AND(OR($K40=Parameter!$A$4,$K40=Parameter!$A$5),TODAY()-$B40&gt;Parameter!$B$15),"Bearbeitung prüfen",IF(AND($K40&lt;&gt;Parameter!$A$8,$K40&lt;&gt;Parameter!$A$10,$K40&lt;&gt;Parameter!$A$11,$J40&gt;=TODAY(),$J40&lt;=TODAY()+Parameter!$B$16),"Termin naht","OK"))))))))))),"Angaben prüfen")</f>
        <v/>
      </c>
    </row>
    <row r="41" ht="22" customHeight="1">
      <c r="A41" s="17" t="n"/>
      <c r="B41" s="33" t="n"/>
      <c r="C41" s="17" t="n"/>
      <c r="D41" s="19" t="n"/>
      <c r="E41" s="19" t="n"/>
      <c r="F41" s="20" t="n"/>
      <c r="G41" s="17" t="n"/>
      <c r="H41" s="17" t="n"/>
      <c r="I41" s="19" t="n"/>
      <c r="J41" s="33" t="n"/>
      <c r="K41" s="17" t="n"/>
      <c r="L41" s="34" t="n"/>
      <c r="M41" s="36">
        <f>IFERROR(IF(OR($A41="",$F41="",$L41=""),"",ROUND($F41*$L41,2)),"")</f>
        <v/>
      </c>
      <c r="N41" s="33" t="n"/>
      <c r="O41" s="33" t="n"/>
      <c r="P41" s="26">
        <f>IFERROR(IF(OR($A41="",$B41="",$K41=""),"",IF(OR($K41=Parameter!$A$8,$K41=Parameter!$A$11),"",MAX(0,TODAY()-$B41))),"")</f>
        <v/>
      </c>
      <c r="Q41" s="27">
        <f>IFERROR(IF($A41="","",IF(OR($B41="",$C41="",$D41="",$E41="",$F41="",$G41="",$H41="",$I41="",$J41="",$K41=""),"Angaben prüfen",IF(AND(OR($K41=Parameter!$A$6,$K41=Parameter!$A$7,$K41=Parameter!$A$9,$K41=Parameter!$A$10,$K41=Parameter!$A$11),$L41=""),"Kalkulation prüfen",IF(OR(AND($N41&lt;&gt;"",$B41&lt;&gt;"",$N41&lt;$B41),AND($O41&lt;&gt;"",$N41&lt;&gt;"",$O41&lt;$N41)),"Datumsfolge prüfen",IF(AND($O41&lt;&gt;"",$N41=""),"Erledigungsdatum prüfen",IF(AND(OR($K41=Parameter!$A$10,$K41=Parameter!$A$11),$N41=""),"Erledigungsdatum prüfen",IF(AND($K41=Parameter!$A$10,$O41=""),"Abrechnung prüfen",IF(AND($K41=Parameter!$A$11,$O41=""),"Abrechnungsdatum prüfen",IF(AND($K41&lt;&gt;Parameter!$A$8,$K41&lt;&gt;Parameter!$A$10,$K41&lt;&gt;Parameter!$A$11,$J41&lt;TODAY()),"Termin prüfen",IF(AND(OR($K41=Parameter!$A$4,$K41=Parameter!$A$5),TODAY()-$B41&gt;Parameter!$B$15),"Bearbeitung prüfen",IF(AND($K41&lt;&gt;Parameter!$A$8,$K41&lt;&gt;Parameter!$A$10,$K41&lt;&gt;Parameter!$A$11,$J41&gt;=TODAY(),$J41&lt;=TODAY()+Parameter!$B$16),"Termin naht","OK"))))))))))),"Angaben prüfen")</f>
        <v/>
      </c>
    </row>
    <row r="42" ht="22" customHeight="1">
      <c r="A42" s="17" t="n"/>
      <c r="B42" s="33" t="n"/>
      <c r="C42" s="17" t="n"/>
      <c r="D42" s="19" t="n"/>
      <c r="E42" s="19" t="n"/>
      <c r="F42" s="20" t="n"/>
      <c r="G42" s="17" t="n"/>
      <c r="H42" s="17" t="n"/>
      <c r="I42" s="19" t="n"/>
      <c r="J42" s="33" t="n"/>
      <c r="K42" s="17" t="n"/>
      <c r="L42" s="34" t="n"/>
      <c r="M42" s="35">
        <f>IFERROR(IF(OR($A42="",$F42="",$L42=""),"",ROUND($F42*$L42,2)),"")</f>
        <v/>
      </c>
      <c r="N42" s="33" t="n"/>
      <c r="O42" s="33" t="n"/>
      <c r="P42" s="23">
        <f>IFERROR(IF(OR($A42="",$B42="",$K42=""),"",IF(OR($K42=Parameter!$A$8,$K42=Parameter!$A$11),"",MAX(0,TODAY()-$B42))),"")</f>
        <v/>
      </c>
      <c r="Q42" s="24">
        <f>IFERROR(IF($A42="","",IF(OR($B42="",$C42="",$D42="",$E42="",$F42="",$G42="",$H42="",$I42="",$J42="",$K42=""),"Angaben prüfen",IF(AND(OR($K42=Parameter!$A$6,$K42=Parameter!$A$7,$K42=Parameter!$A$9,$K42=Parameter!$A$10,$K42=Parameter!$A$11),$L42=""),"Kalkulation prüfen",IF(OR(AND($N42&lt;&gt;"",$B42&lt;&gt;"",$N42&lt;$B42),AND($O42&lt;&gt;"",$N42&lt;&gt;"",$O42&lt;$N42)),"Datumsfolge prüfen",IF(AND($O42&lt;&gt;"",$N42=""),"Erledigungsdatum prüfen",IF(AND(OR($K42=Parameter!$A$10,$K42=Parameter!$A$11),$N42=""),"Erledigungsdatum prüfen",IF(AND($K42=Parameter!$A$10,$O42=""),"Abrechnung prüfen",IF(AND($K42=Parameter!$A$11,$O42=""),"Abrechnungsdatum prüfen",IF(AND($K42&lt;&gt;Parameter!$A$8,$K42&lt;&gt;Parameter!$A$10,$K42&lt;&gt;Parameter!$A$11,$J42&lt;TODAY()),"Termin prüfen",IF(AND(OR($K42=Parameter!$A$4,$K42=Parameter!$A$5),TODAY()-$B42&gt;Parameter!$B$15),"Bearbeitung prüfen",IF(AND($K42&lt;&gt;Parameter!$A$8,$K42&lt;&gt;Parameter!$A$10,$K42&lt;&gt;Parameter!$A$11,$J42&gt;=TODAY(),$J42&lt;=TODAY()+Parameter!$B$16),"Termin naht","OK"))))))))))),"Angaben prüfen")</f>
        <v/>
      </c>
    </row>
    <row r="43" ht="22" customHeight="1">
      <c r="A43" s="17" t="n"/>
      <c r="B43" s="33" t="n"/>
      <c r="C43" s="17" t="n"/>
      <c r="D43" s="19" t="n"/>
      <c r="E43" s="19" t="n"/>
      <c r="F43" s="20" t="n"/>
      <c r="G43" s="17" t="n"/>
      <c r="H43" s="17" t="n"/>
      <c r="I43" s="19" t="n"/>
      <c r="J43" s="33" t="n"/>
      <c r="K43" s="17" t="n"/>
      <c r="L43" s="34" t="n"/>
      <c r="M43" s="36">
        <f>IFERROR(IF(OR($A43="",$F43="",$L43=""),"",ROUND($F43*$L43,2)),"")</f>
        <v/>
      </c>
      <c r="N43" s="33" t="n"/>
      <c r="O43" s="33" t="n"/>
      <c r="P43" s="26">
        <f>IFERROR(IF(OR($A43="",$B43="",$K43=""),"",IF(OR($K43=Parameter!$A$8,$K43=Parameter!$A$11),"",MAX(0,TODAY()-$B43))),"")</f>
        <v/>
      </c>
      <c r="Q43" s="27">
        <f>IFERROR(IF($A43="","",IF(OR($B43="",$C43="",$D43="",$E43="",$F43="",$G43="",$H43="",$I43="",$J43="",$K43=""),"Angaben prüfen",IF(AND(OR($K43=Parameter!$A$6,$K43=Parameter!$A$7,$K43=Parameter!$A$9,$K43=Parameter!$A$10,$K43=Parameter!$A$11),$L43=""),"Kalkulation prüfen",IF(OR(AND($N43&lt;&gt;"",$B43&lt;&gt;"",$N43&lt;$B43),AND($O43&lt;&gt;"",$N43&lt;&gt;"",$O43&lt;$N43)),"Datumsfolge prüfen",IF(AND($O43&lt;&gt;"",$N43=""),"Erledigungsdatum prüfen",IF(AND(OR($K43=Parameter!$A$10,$K43=Parameter!$A$11),$N43=""),"Erledigungsdatum prüfen",IF(AND($K43=Parameter!$A$10,$O43=""),"Abrechnung prüfen",IF(AND($K43=Parameter!$A$11,$O43=""),"Abrechnungsdatum prüfen",IF(AND($K43&lt;&gt;Parameter!$A$8,$K43&lt;&gt;Parameter!$A$10,$K43&lt;&gt;Parameter!$A$11,$J43&lt;TODAY()),"Termin prüfen",IF(AND(OR($K43=Parameter!$A$4,$K43=Parameter!$A$5),TODAY()-$B43&gt;Parameter!$B$15),"Bearbeitung prüfen",IF(AND($K43&lt;&gt;Parameter!$A$8,$K43&lt;&gt;Parameter!$A$10,$K43&lt;&gt;Parameter!$A$11,$J43&gt;=TODAY(),$J43&lt;=TODAY()+Parameter!$B$16),"Termin naht","OK"))))))))))),"Angaben prüfen")</f>
        <v/>
      </c>
    </row>
    <row r="44" ht="22" customHeight="1">
      <c r="A44" s="17" t="n"/>
      <c r="B44" s="33" t="n"/>
      <c r="C44" s="17" t="n"/>
      <c r="D44" s="19" t="n"/>
      <c r="E44" s="19" t="n"/>
      <c r="F44" s="20" t="n"/>
      <c r="G44" s="17" t="n"/>
      <c r="H44" s="17" t="n"/>
      <c r="I44" s="19" t="n"/>
      <c r="J44" s="33" t="n"/>
      <c r="K44" s="17" t="n"/>
      <c r="L44" s="34" t="n"/>
      <c r="M44" s="35">
        <f>IFERROR(IF(OR($A44="",$F44="",$L44=""),"",ROUND($F44*$L44,2)),"")</f>
        <v/>
      </c>
      <c r="N44" s="33" t="n"/>
      <c r="O44" s="33" t="n"/>
      <c r="P44" s="23">
        <f>IFERROR(IF(OR($A44="",$B44="",$K44=""),"",IF(OR($K44=Parameter!$A$8,$K44=Parameter!$A$11),"",MAX(0,TODAY()-$B44))),"")</f>
        <v/>
      </c>
      <c r="Q44" s="24">
        <f>IFERROR(IF($A44="","",IF(OR($B44="",$C44="",$D44="",$E44="",$F44="",$G44="",$H44="",$I44="",$J44="",$K44=""),"Angaben prüfen",IF(AND(OR($K44=Parameter!$A$6,$K44=Parameter!$A$7,$K44=Parameter!$A$9,$K44=Parameter!$A$10,$K44=Parameter!$A$11),$L44=""),"Kalkulation prüfen",IF(OR(AND($N44&lt;&gt;"",$B44&lt;&gt;"",$N44&lt;$B44),AND($O44&lt;&gt;"",$N44&lt;&gt;"",$O44&lt;$N44)),"Datumsfolge prüfen",IF(AND($O44&lt;&gt;"",$N44=""),"Erledigungsdatum prüfen",IF(AND(OR($K44=Parameter!$A$10,$K44=Parameter!$A$11),$N44=""),"Erledigungsdatum prüfen",IF(AND($K44=Parameter!$A$10,$O44=""),"Abrechnung prüfen",IF(AND($K44=Parameter!$A$11,$O44=""),"Abrechnungsdatum prüfen",IF(AND($K44&lt;&gt;Parameter!$A$8,$K44&lt;&gt;Parameter!$A$10,$K44&lt;&gt;Parameter!$A$11,$J44&lt;TODAY()),"Termin prüfen",IF(AND(OR($K44=Parameter!$A$4,$K44=Parameter!$A$5),TODAY()-$B44&gt;Parameter!$B$15),"Bearbeitung prüfen",IF(AND($K44&lt;&gt;Parameter!$A$8,$K44&lt;&gt;Parameter!$A$10,$K44&lt;&gt;Parameter!$A$11,$J44&gt;=TODAY(),$J44&lt;=TODAY()+Parameter!$B$16),"Termin naht","OK"))))))))))),"Angaben prüfen")</f>
        <v/>
      </c>
    </row>
    <row r="45" ht="22" customHeight="1">
      <c r="A45" s="17" t="n"/>
      <c r="B45" s="33" t="n"/>
      <c r="C45" s="17" t="n"/>
      <c r="D45" s="19" t="n"/>
      <c r="E45" s="19" t="n"/>
      <c r="F45" s="20" t="n"/>
      <c r="G45" s="17" t="n"/>
      <c r="H45" s="17" t="n"/>
      <c r="I45" s="19" t="n"/>
      <c r="J45" s="33" t="n"/>
      <c r="K45" s="17" t="n"/>
      <c r="L45" s="34" t="n"/>
      <c r="M45" s="36">
        <f>IFERROR(IF(OR($A45="",$F45="",$L45=""),"",ROUND($F45*$L45,2)),"")</f>
        <v/>
      </c>
      <c r="N45" s="33" t="n"/>
      <c r="O45" s="33" t="n"/>
      <c r="P45" s="26">
        <f>IFERROR(IF(OR($A45="",$B45="",$K45=""),"",IF(OR($K45=Parameter!$A$8,$K45=Parameter!$A$11),"",MAX(0,TODAY()-$B45))),"")</f>
        <v/>
      </c>
      <c r="Q45" s="27">
        <f>IFERROR(IF($A45="","",IF(OR($B45="",$C45="",$D45="",$E45="",$F45="",$G45="",$H45="",$I45="",$J45="",$K45=""),"Angaben prüfen",IF(AND(OR($K45=Parameter!$A$6,$K45=Parameter!$A$7,$K45=Parameter!$A$9,$K45=Parameter!$A$10,$K45=Parameter!$A$11),$L45=""),"Kalkulation prüfen",IF(OR(AND($N45&lt;&gt;"",$B45&lt;&gt;"",$N45&lt;$B45),AND($O45&lt;&gt;"",$N45&lt;&gt;"",$O45&lt;$N45)),"Datumsfolge prüfen",IF(AND($O45&lt;&gt;"",$N45=""),"Erledigungsdatum prüfen",IF(AND(OR($K45=Parameter!$A$10,$K45=Parameter!$A$11),$N45=""),"Erledigungsdatum prüfen",IF(AND($K45=Parameter!$A$10,$O45=""),"Abrechnung prüfen",IF(AND($K45=Parameter!$A$11,$O45=""),"Abrechnungsdatum prüfen",IF(AND($K45&lt;&gt;Parameter!$A$8,$K45&lt;&gt;Parameter!$A$10,$K45&lt;&gt;Parameter!$A$11,$J45&lt;TODAY()),"Termin prüfen",IF(AND(OR($K45=Parameter!$A$4,$K45=Parameter!$A$5),TODAY()-$B45&gt;Parameter!$B$15),"Bearbeitung prüfen",IF(AND($K45&lt;&gt;Parameter!$A$8,$K45&lt;&gt;Parameter!$A$10,$K45&lt;&gt;Parameter!$A$11,$J45&gt;=TODAY(),$J45&lt;=TODAY()+Parameter!$B$16),"Termin naht","OK"))))))))))),"Angaben prüfen")</f>
        <v/>
      </c>
    </row>
    <row r="46" ht="22" customHeight="1">
      <c r="A46" s="17" t="n"/>
      <c r="B46" s="33" t="n"/>
      <c r="C46" s="17" t="n"/>
      <c r="D46" s="19" t="n"/>
      <c r="E46" s="19" t="n"/>
      <c r="F46" s="20" t="n"/>
      <c r="G46" s="17" t="n"/>
      <c r="H46" s="17" t="n"/>
      <c r="I46" s="19" t="n"/>
      <c r="J46" s="33" t="n"/>
      <c r="K46" s="17" t="n"/>
      <c r="L46" s="34" t="n"/>
      <c r="M46" s="35">
        <f>IFERROR(IF(OR($A46="",$F46="",$L46=""),"",ROUND($F46*$L46,2)),"")</f>
        <v/>
      </c>
      <c r="N46" s="33" t="n"/>
      <c r="O46" s="33" t="n"/>
      <c r="P46" s="23">
        <f>IFERROR(IF(OR($A46="",$B46="",$K46=""),"",IF(OR($K46=Parameter!$A$8,$K46=Parameter!$A$11),"",MAX(0,TODAY()-$B46))),"")</f>
        <v/>
      </c>
      <c r="Q46" s="24">
        <f>IFERROR(IF($A46="","",IF(OR($B46="",$C46="",$D46="",$E46="",$F46="",$G46="",$H46="",$I46="",$J46="",$K46=""),"Angaben prüfen",IF(AND(OR($K46=Parameter!$A$6,$K46=Parameter!$A$7,$K46=Parameter!$A$9,$K46=Parameter!$A$10,$K46=Parameter!$A$11),$L46=""),"Kalkulation prüfen",IF(OR(AND($N46&lt;&gt;"",$B46&lt;&gt;"",$N46&lt;$B46),AND($O46&lt;&gt;"",$N46&lt;&gt;"",$O46&lt;$N46)),"Datumsfolge prüfen",IF(AND($O46&lt;&gt;"",$N46=""),"Erledigungsdatum prüfen",IF(AND(OR($K46=Parameter!$A$10,$K46=Parameter!$A$11),$N46=""),"Erledigungsdatum prüfen",IF(AND($K46=Parameter!$A$10,$O46=""),"Abrechnung prüfen",IF(AND($K46=Parameter!$A$11,$O46=""),"Abrechnungsdatum prüfen",IF(AND($K46&lt;&gt;Parameter!$A$8,$K46&lt;&gt;Parameter!$A$10,$K46&lt;&gt;Parameter!$A$11,$J46&lt;TODAY()),"Termin prüfen",IF(AND(OR($K46=Parameter!$A$4,$K46=Parameter!$A$5),TODAY()-$B46&gt;Parameter!$B$15),"Bearbeitung prüfen",IF(AND($K46&lt;&gt;Parameter!$A$8,$K46&lt;&gt;Parameter!$A$10,$K46&lt;&gt;Parameter!$A$11,$J46&gt;=TODAY(),$J46&lt;=TODAY()+Parameter!$B$16),"Termin naht","OK"))))))))))),"Angaben prüfen")</f>
        <v/>
      </c>
    </row>
    <row r="47" ht="22" customHeight="1">
      <c r="A47" s="17" t="n"/>
      <c r="B47" s="33" t="n"/>
      <c r="C47" s="17" t="n"/>
      <c r="D47" s="19" t="n"/>
      <c r="E47" s="19" t="n"/>
      <c r="F47" s="20" t="n"/>
      <c r="G47" s="17" t="n"/>
      <c r="H47" s="17" t="n"/>
      <c r="I47" s="19" t="n"/>
      <c r="J47" s="33" t="n"/>
      <c r="K47" s="17" t="n"/>
      <c r="L47" s="34" t="n"/>
      <c r="M47" s="36">
        <f>IFERROR(IF(OR($A47="",$F47="",$L47=""),"",ROUND($F47*$L47,2)),"")</f>
        <v/>
      </c>
      <c r="N47" s="33" t="n"/>
      <c r="O47" s="33" t="n"/>
      <c r="P47" s="26">
        <f>IFERROR(IF(OR($A47="",$B47="",$K47=""),"",IF(OR($K47=Parameter!$A$8,$K47=Parameter!$A$11),"",MAX(0,TODAY()-$B47))),"")</f>
        <v/>
      </c>
      <c r="Q47" s="27">
        <f>IFERROR(IF($A47="","",IF(OR($B47="",$C47="",$D47="",$E47="",$F47="",$G47="",$H47="",$I47="",$J47="",$K47=""),"Angaben prüfen",IF(AND(OR($K47=Parameter!$A$6,$K47=Parameter!$A$7,$K47=Parameter!$A$9,$K47=Parameter!$A$10,$K47=Parameter!$A$11),$L47=""),"Kalkulation prüfen",IF(OR(AND($N47&lt;&gt;"",$B47&lt;&gt;"",$N47&lt;$B47),AND($O47&lt;&gt;"",$N47&lt;&gt;"",$O47&lt;$N47)),"Datumsfolge prüfen",IF(AND($O47&lt;&gt;"",$N47=""),"Erledigungsdatum prüfen",IF(AND(OR($K47=Parameter!$A$10,$K47=Parameter!$A$11),$N47=""),"Erledigungsdatum prüfen",IF(AND($K47=Parameter!$A$10,$O47=""),"Abrechnung prüfen",IF(AND($K47=Parameter!$A$11,$O47=""),"Abrechnungsdatum prüfen",IF(AND($K47&lt;&gt;Parameter!$A$8,$K47&lt;&gt;Parameter!$A$10,$K47&lt;&gt;Parameter!$A$11,$J47&lt;TODAY()),"Termin prüfen",IF(AND(OR($K47=Parameter!$A$4,$K47=Parameter!$A$5),TODAY()-$B47&gt;Parameter!$B$15),"Bearbeitung prüfen",IF(AND($K47&lt;&gt;Parameter!$A$8,$K47&lt;&gt;Parameter!$A$10,$K47&lt;&gt;Parameter!$A$11,$J47&gt;=TODAY(),$J47&lt;=TODAY()+Parameter!$B$16),"Termin naht","OK"))))))))))),"Angaben prüfen")</f>
        <v/>
      </c>
    </row>
    <row r="48" ht="22" customHeight="1">
      <c r="A48" s="17" t="n"/>
      <c r="B48" s="33" t="n"/>
      <c r="C48" s="17" t="n"/>
      <c r="D48" s="19" t="n"/>
      <c r="E48" s="19" t="n"/>
      <c r="F48" s="20" t="n"/>
      <c r="G48" s="17" t="n"/>
      <c r="H48" s="17" t="n"/>
      <c r="I48" s="19" t="n"/>
      <c r="J48" s="33" t="n"/>
      <c r="K48" s="17" t="n"/>
      <c r="L48" s="34" t="n"/>
      <c r="M48" s="35">
        <f>IFERROR(IF(OR($A48="",$F48="",$L48=""),"",ROUND($F48*$L48,2)),"")</f>
        <v/>
      </c>
      <c r="N48" s="33" t="n"/>
      <c r="O48" s="33" t="n"/>
      <c r="P48" s="23">
        <f>IFERROR(IF(OR($A48="",$B48="",$K48=""),"",IF(OR($K48=Parameter!$A$8,$K48=Parameter!$A$11),"",MAX(0,TODAY()-$B48))),"")</f>
        <v/>
      </c>
      <c r="Q48" s="24">
        <f>IFERROR(IF($A48="","",IF(OR($B48="",$C48="",$D48="",$E48="",$F48="",$G48="",$H48="",$I48="",$J48="",$K48=""),"Angaben prüfen",IF(AND(OR($K48=Parameter!$A$6,$K48=Parameter!$A$7,$K48=Parameter!$A$9,$K48=Parameter!$A$10,$K48=Parameter!$A$11),$L48=""),"Kalkulation prüfen",IF(OR(AND($N48&lt;&gt;"",$B48&lt;&gt;"",$N48&lt;$B48),AND($O48&lt;&gt;"",$N48&lt;&gt;"",$O48&lt;$N48)),"Datumsfolge prüfen",IF(AND($O48&lt;&gt;"",$N48=""),"Erledigungsdatum prüfen",IF(AND(OR($K48=Parameter!$A$10,$K48=Parameter!$A$11),$N48=""),"Erledigungsdatum prüfen",IF(AND($K48=Parameter!$A$10,$O48=""),"Abrechnung prüfen",IF(AND($K48=Parameter!$A$11,$O48=""),"Abrechnungsdatum prüfen",IF(AND($K48&lt;&gt;Parameter!$A$8,$K48&lt;&gt;Parameter!$A$10,$K48&lt;&gt;Parameter!$A$11,$J48&lt;TODAY()),"Termin prüfen",IF(AND(OR($K48=Parameter!$A$4,$K48=Parameter!$A$5),TODAY()-$B48&gt;Parameter!$B$15),"Bearbeitung prüfen",IF(AND($K48&lt;&gt;Parameter!$A$8,$K48&lt;&gt;Parameter!$A$10,$K48&lt;&gt;Parameter!$A$11,$J48&gt;=TODAY(),$J48&lt;=TODAY()+Parameter!$B$16),"Termin naht","OK"))))))))))),"Angaben prüfen")</f>
        <v/>
      </c>
    </row>
    <row r="49" ht="22" customHeight="1">
      <c r="A49" s="17" t="n"/>
      <c r="B49" s="33" t="n"/>
      <c r="C49" s="17" t="n"/>
      <c r="D49" s="19" t="n"/>
      <c r="E49" s="19" t="n"/>
      <c r="F49" s="20" t="n"/>
      <c r="G49" s="17" t="n"/>
      <c r="H49" s="17" t="n"/>
      <c r="I49" s="19" t="n"/>
      <c r="J49" s="33" t="n"/>
      <c r="K49" s="17" t="n"/>
      <c r="L49" s="34" t="n"/>
      <c r="M49" s="36">
        <f>IFERROR(IF(OR($A49="",$F49="",$L49=""),"",ROUND($F49*$L49,2)),"")</f>
        <v/>
      </c>
      <c r="N49" s="33" t="n"/>
      <c r="O49" s="33" t="n"/>
      <c r="P49" s="26">
        <f>IFERROR(IF(OR($A49="",$B49="",$K49=""),"",IF(OR($K49=Parameter!$A$8,$K49=Parameter!$A$11),"",MAX(0,TODAY()-$B49))),"")</f>
        <v/>
      </c>
      <c r="Q49" s="27">
        <f>IFERROR(IF($A49="","",IF(OR($B49="",$C49="",$D49="",$E49="",$F49="",$G49="",$H49="",$I49="",$J49="",$K49=""),"Angaben prüfen",IF(AND(OR($K49=Parameter!$A$6,$K49=Parameter!$A$7,$K49=Parameter!$A$9,$K49=Parameter!$A$10,$K49=Parameter!$A$11),$L49=""),"Kalkulation prüfen",IF(OR(AND($N49&lt;&gt;"",$B49&lt;&gt;"",$N49&lt;$B49),AND($O49&lt;&gt;"",$N49&lt;&gt;"",$O49&lt;$N49)),"Datumsfolge prüfen",IF(AND($O49&lt;&gt;"",$N49=""),"Erledigungsdatum prüfen",IF(AND(OR($K49=Parameter!$A$10,$K49=Parameter!$A$11),$N49=""),"Erledigungsdatum prüfen",IF(AND($K49=Parameter!$A$10,$O49=""),"Abrechnung prüfen",IF(AND($K49=Parameter!$A$11,$O49=""),"Abrechnungsdatum prüfen",IF(AND($K49&lt;&gt;Parameter!$A$8,$K49&lt;&gt;Parameter!$A$10,$K49&lt;&gt;Parameter!$A$11,$J49&lt;TODAY()),"Termin prüfen",IF(AND(OR($K49=Parameter!$A$4,$K49=Parameter!$A$5),TODAY()-$B49&gt;Parameter!$B$15),"Bearbeitung prüfen",IF(AND($K49&lt;&gt;Parameter!$A$8,$K49&lt;&gt;Parameter!$A$10,$K49&lt;&gt;Parameter!$A$11,$J49&gt;=TODAY(),$J49&lt;=TODAY()+Parameter!$B$16),"Termin naht","OK"))))))))))),"Angaben prüfen")</f>
        <v/>
      </c>
    </row>
    <row r="50" ht="22" customHeight="1">
      <c r="A50" s="17" t="n"/>
      <c r="B50" s="33" t="n"/>
      <c r="C50" s="17" t="n"/>
      <c r="D50" s="19" t="n"/>
      <c r="E50" s="19" t="n"/>
      <c r="F50" s="20" t="n"/>
      <c r="G50" s="17" t="n"/>
      <c r="H50" s="17" t="n"/>
      <c r="I50" s="19" t="n"/>
      <c r="J50" s="33" t="n"/>
      <c r="K50" s="17" t="n"/>
      <c r="L50" s="34" t="n"/>
      <c r="M50" s="35">
        <f>IFERROR(IF(OR($A50="",$F50="",$L50=""),"",ROUND($F50*$L50,2)),"")</f>
        <v/>
      </c>
      <c r="N50" s="33" t="n"/>
      <c r="O50" s="33" t="n"/>
      <c r="P50" s="23">
        <f>IFERROR(IF(OR($A50="",$B50="",$K50=""),"",IF(OR($K50=Parameter!$A$8,$K50=Parameter!$A$11),"",MAX(0,TODAY()-$B50))),"")</f>
        <v/>
      </c>
      <c r="Q50" s="24">
        <f>IFERROR(IF($A50="","",IF(OR($B50="",$C50="",$D50="",$E50="",$F50="",$G50="",$H50="",$I50="",$J50="",$K50=""),"Angaben prüfen",IF(AND(OR($K50=Parameter!$A$6,$K50=Parameter!$A$7,$K50=Parameter!$A$9,$K50=Parameter!$A$10,$K50=Parameter!$A$11),$L50=""),"Kalkulation prüfen",IF(OR(AND($N50&lt;&gt;"",$B50&lt;&gt;"",$N50&lt;$B50),AND($O50&lt;&gt;"",$N50&lt;&gt;"",$O50&lt;$N50)),"Datumsfolge prüfen",IF(AND($O50&lt;&gt;"",$N50=""),"Erledigungsdatum prüfen",IF(AND(OR($K50=Parameter!$A$10,$K50=Parameter!$A$11),$N50=""),"Erledigungsdatum prüfen",IF(AND($K50=Parameter!$A$10,$O50=""),"Abrechnung prüfen",IF(AND($K50=Parameter!$A$11,$O50=""),"Abrechnungsdatum prüfen",IF(AND($K50&lt;&gt;Parameter!$A$8,$K50&lt;&gt;Parameter!$A$10,$K50&lt;&gt;Parameter!$A$11,$J50&lt;TODAY()),"Termin prüfen",IF(AND(OR($K50=Parameter!$A$4,$K50=Parameter!$A$5),TODAY()-$B50&gt;Parameter!$B$15),"Bearbeitung prüfen",IF(AND($K50&lt;&gt;Parameter!$A$8,$K50&lt;&gt;Parameter!$A$10,$K50&lt;&gt;Parameter!$A$11,$J50&gt;=TODAY(),$J50&lt;=TODAY()+Parameter!$B$16),"Termin naht","OK"))))))))))),"Angaben prüfen")</f>
        <v/>
      </c>
    </row>
    <row r="51" ht="22" customHeight="1">
      <c r="A51" s="17" t="n"/>
      <c r="B51" s="33" t="n"/>
      <c r="C51" s="17" t="n"/>
      <c r="D51" s="19" t="n"/>
      <c r="E51" s="19" t="n"/>
      <c r="F51" s="20" t="n"/>
      <c r="G51" s="17" t="n"/>
      <c r="H51" s="17" t="n"/>
      <c r="I51" s="19" t="n"/>
      <c r="J51" s="33" t="n"/>
      <c r="K51" s="17" t="n"/>
      <c r="L51" s="34" t="n"/>
      <c r="M51" s="36">
        <f>IFERROR(IF(OR($A51="",$F51="",$L51=""),"",ROUND($F51*$L51,2)),"")</f>
        <v/>
      </c>
      <c r="N51" s="33" t="n"/>
      <c r="O51" s="33" t="n"/>
      <c r="P51" s="26">
        <f>IFERROR(IF(OR($A51="",$B51="",$K51=""),"",IF(OR($K51=Parameter!$A$8,$K51=Parameter!$A$11),"",MAX(0,TODAY()-$B51))),"")</f>
        <v/>
      </c>
      <c r="Q51" s="27">
        <f>IFERROR(IF($A51="","",IF(OR($B51="",$C51="",$D51="",$E51="",$F51="",$G51="",$H51="",$I51="",$J51="",$K51=""),"Angaben prüfen",IF(AND(OR($K51=Parameter!$A$6,$K51=Parameter!$A$7,$K51=Parameter!$A$9,$K51=Parameter!$A$10,$K51=Parameter!$A$11),$L51=""),"Kalkulation prüfen",IF(OR(AND($N51&lt;&gt;"",$B51&lt;&gt;"",$N51&lt;$B51),AND($O51&lt;&gt;"",$N51&lt;&gt;"",$O51&lt;$N51)),"Datumsfolge prüfen",IF(AND($O51&lt;&gt;"",$N51=""),"Erledigungsdatum prüfen",IF(AND(OR($K51=Parameter!$A$10,$K51=Parameter!$A$11),$N51=""),"Erledigungsdatum prüfen",IF(AND($K51=Parameter!$A$10,$O51=""),"Abrechnung prüfen",IF(AND($K51=Parameter!$A$11,$O51=""),"Abrechnungsdatum prüfen",IF(AND($K51&lt;&gt;Parameter!$A$8,$K51&lt;&gt;Parameter!$A$10,$K51&lt;&gt;Parameter!$A$11,$J51&lt;TODAY()),"Termin prüfen",IF(AND(OR($K51=Parameter!$A$4,$K51=Parameter!$A$5),TODAY()-$B51&gt;Parameter!$B$15),"Bearbeitung prüfen",IF(AND($K51&lt;&gt;Parameter!$A$8,$K51&lt;&gt;Parameter!$A$10,$K51&lt;&gt;Parameter!$A$11,$J51&gt;=TODAY(),$J51&lt;=TODAY()+Parameter!$B$16),"Termin naht","OK"))))))))))),"Angaben prüfen")</f>
        <v/>
      </c>
    </row>
    <row r="52" ht="22" customHeight="1">
      <c r="A52" s="17" t="n"/>
      <c r="B52" s="33" t="n"/>
      <c r="C52" s="17" t="n"/>
      <c r="D52" s="19" t="n"/>
      <c r="E52" s="19" t="n"/>
      <c r="F52" s="20" t="n"/>
      <c r="G52" s="17" t="n"/>
      <c r="H52" s="17" t="n"/>
      <c r="I52" s="19" t="n"/>
      <c r="J52" s="33" t="n"/>
      <c r="K52" s="17" t="n"/>
      <c r="L52" s="34" t="n"/>
      <c r="M52" s="35">
        <f>IFERROR(IF(OR($A52="",$F52="",$L52=""),"",ROUND($F52*$L52,2)),"")</f>
        <v/>
      </c>
      <c r="N52" s="33" t="n"/>
      <c r="O52" s="33" t="n"/>
      <c r="P52" s="23">
        <f>IFERROR(IF(OR($A52="",$B52="",$K52=""),"",IF(OR($K52=Parameter!$A$8,$K52=Parameter!$A$11),"",MAX(0,TODAY()-$B52))),"")</f>
        <v/>
      </c>
      <c r="Q52" s="24">
        <f>IFERROR(IF($A52="","",IF(OR($B52="",$C52="",$D52="",$E52="",$F52="",$G52="",$H52="",$I52="",$J52="",$K52=""),"Angaben prüfen",IF(AND(OR($K52=Parameter!$A$6,$K52=Parameter!$A$7,$K52=Parameter!$A$9,$K52=Parameter!$A$10,$K52=Parameter!$A$11),$L52=""),"Kalkulation prüfen",IF(OR(AND($N52&lt;&gt;"",$B52&lt;&gt;"",$N52&lt;$B52),AND($O52&lt;&gt;"",$N52&lt;&gt;"",$O52&lt;$N52)),"Datumsfolge prüfen",IF(AND($O52&lt;&gt;"",$N52=""),"Erledigungsdatum prüfen",IF(AND(OR($K52=Parameter!$A$10,$K52=Parameter!$A$11),$N52=""),"Erledigungsdatum prüfen",IF(AND($K52=Parameter!$A$10,$O52=""),"Abrechnung prüfen",IF(AND($K52=Parameter!$A$11,$O52=""),"Abrechnungsdatum prüfen",IF(AND($K52&lt;&gt;Parameter!$A$8,$K52&lt;&gt;Parameter!$A$10,$K52&lt;&gt;Parameter!$A$11,$J52&lt;TODAY()),"Termin prüfen",IF(AND(OR($K52=Parameter!$A$4,$K52=Parameter!$A$5),TODAY()-$B52&gt;Parameter!$B$15),"Bearbeitung prüfen",IF(AND($K52&lt;&gt;Parameter!$A$8,$K52&lt;&gt;Parameter!$A$10,$K52&lt;&gt;Parameter!$A$11,$J52&gt;=TODAY(),$J52&lt;=TODAY()+Parameter!$B$16),"Termin naht","OK"))))))))))),"Angaben prüfen")</f>
        <v/>
      </c>
    </row>
    <row r="53" ht="22" customHeight="1">
      <c r="A53" s="17" t="n"/>
      <c r="B53" s="33" t="n"/>
      <c r="C53" s="17" t="n"/>
      <c r="D53" s="19" t="n"/>
      <c r="E53" s="19" t="n"/>
      <c r="F53" s="20" t="n"/>
      <c r="G53" s="17" t="n"/>
      <c r="H53" s="17" t="n"/>
      <c r="I53" s="19" t="n"/>
      <c r="J53" s="33" t="n"/>
      <c r="K53" s="17" t="n"/>
      <c r="L53" s="34" t="n"/>
      <c r="M53" s="36">
        <f>IFERROR(IF(OR($A53="",$F53="",$L53=""),"",ROUND($F53*$L53,2)),"")</f>
        <v/>
      </c>
      <c r="N53" s="33" t="n"/>
      <c r="O53" s="33" t="n"/>
      <c r="P53" s="26">
        <f>IFERROR(IF(OR($A53="",$B53="",$K53=""),"",IF(OR($K53=Parameter!$A$8,$K53=Parameter!$A$11),"",MAX(0,TODAY()-$B53))),"")</f>
        <v/>
      </c>
      <c r="Q53" s="27">
        <f>IFERROR(IF($A53="","",IF(OR($B53="",$C53="",$D53="",$E53="",$F53="",$G53="",$H53="",$I53="",$J53="",$K53=""),"Angaben prüfen",IF(AND(OR($K53=Parameter!$A$6,$K53=Parameter!$A$7,$K53=Parameter!$A$9,$K53=Parameter!$A$10,$K53=Parameter!$A$11),$L53=""),"Kalkulation prüfen",IF(OR(AND($N53&lt;&gt;"",$B53&lt;&gt;"",$N53&lt;$B53),AND($O53&lt;&gt;"",$N53&lt;&gt;"",$O53&lt;$N53)),"Datumsfolge prüfen",IF(AND($O53&lt;&gt;"",$N53=""),"Erledigungsdatum prüfen",IF(AND(OR($K53=Parameter!$A$10,$K53=Parameter!$A$11),$N53=""),"Erledigungsdatum prüfen",IF(AND($K53=Parameter!$A$10,$O53=""),"Abrechnung prüfen",IF(AND($K53=Parameter!$A$11,$O53=""),"Abrechnungsdatum prüfen",IF(AND($K53&lt;&gt;Parameter!$A$8,$K53&lt;&gt;Parameter!$A$10,$K53&lt;&gt;Parameter!$A$11,$J53&lt;TODAY()),"Termin prüfen",IF(AND(OR($K53=Parameter!$A$4,$K53=Parameter!$A$5),TODAY()-$B53&gt;Parameter!$B$15),"Bearbeitung prüfen",IF(AND($K53&lt;&gt;Parameter!$A$8,$K53&lt;&gt;Parameter!$A$10,$K53&lt;&gt;Parameter!$A$11,$J53&gt;=TODAY(),$J53&lt;=TODAY()+Parameter!$B$16),"Termin naht","OK"))))))))))),"Angaben prüfen")</f>
        <v/>
      </c>
    </row>
    <row r="54" ht="22" customHeight="1">
      <c r="A54" s="17" t="n"/>
      <c r="B54" s="33" t="n"/>
      <c r="C54" s="17" t="n"/>
      <c r="D54" s="19" t="n"/>
      <c r="E54" s="19" t="n"/>
      <c r="F54" s="20" t="n"/>
      <c r="G54" s="17" t="n"/>
      <c r="H54" s="17" t="n"/>
      <c r="I54" s="19" t="n"/>
      <c r="J54" s="33" t="n"/>
      <c r="K54" s="17" t="n"/>
      <c r="L54" s="34" t="n"/>
      <c r="M54" s="35">
        <f>IFERROR(IF(OR($A54="",$F54="",$L54=""),"",ROUND($F54*$L54,2)),"")</f>
        <v/>
      </c>
      <c r="N54" s="33" t="n"/>
      <c r="O54" s="33" t="n"/>
      <c r="P54" s="23">
        <f>IFERROR(IF(OR($A54="",$B54="",$K54=""),"",IF(OR($K54=Parameter!$A$8,$K54=Parameter!$A$11),"",MAX(0,TODAY()-$B54))),"")</f>
        <v/>
      </c>
      <c r="Q54" s="24">
        <f>IFERROR(IF($A54="","",IF(OR($B54="",$C54="",$D54="",$E54="",$F54="",$G54="",$H54="",$I54="",$J54="",$K54=""),"Angaben prüfen",IF(AND(OR($K54=Parameter!$A$6,$K54=Parameter!$A$7,$K54=Parameter!$A$9,$K54=Parameter!$A$10,$K54=Parameter!$A$11),$L54=""),"Kalkulation prüfen",IF(OR(AND($N54&lt;&gt;"",$B54&lt;&gt;"",$N54&lt;$B54),AND($O54&lt;&gt;"",$N54&lt;&gt;"",$O54&lt;$N54)),"Datumsfolge prüfen",IF(AND($O54&lt;&gt;"",$N54=""),"Erledigungsdatum prüfen",IF(AND(OR($K54=Parameter!$A$10,$K54=Parameter!$A$11),$N54=""),"Erledigungsdatum prüfen",IF(AND($K54=Parameter!$A$10,$O54=""),"Abrechnung prüfen",IF(AND($K54=Parameter!$A$11,$O54=""),"Abrechnungsdatum prüfen",IF(AND($K54&lt;&gt;Parameter!$A$8,$K54&lt;&gt;Parameter!$A$10,$K54&lt;&gt;Parameter!$A$11,$J54&lt;TODAY()),"Termin prüfen",IF(AND(OR($K54=Parameter!$A$4,$K54=Parameter!$A$5),TODAY()-$B54&gt;Parameter!$B$15),"Bearbeitung prüfen",IF(AND($K54&lt;&gt;Parameter!$A$8,$K54&lt;&gt;Parameter!$A$10,$K54&lt;&gt;Parameter!$A$11,$J54&gt;=TODAY(),$J54&lt;=TODAY()+Parameter!$B$16),"Termin naht","OK"))))))))))),"Angaben prüfen")</f>
        <v/>
      </c>
    </row>
    <row r="55" ht="22" customHeight="1">
      <c r="A55" s="17" t="n"/>
      <c r="B55" s="33" t="n"/>
      <c r="C55" s="17" t="n"/>
      <c r="D55" s="19" t="n"/>
      <c r="E55" s="19" t="n"/>
      <c r="F55" s="20" t="n"/>
      <c r="G55" s="17" t="n"/>
      <c r="H55" s="17" t="n"/>
      <c r="I55" s="19" t="n"/>
      <c r="J55" s="33" t="n"/>
      <c r="K55" s="17" t="n"/>
      <c r="L55" s="34" t="n"/>
      <c r="M55" s="36">
        <f>IFERROR(IF(OR($A55="",$F55="",$L55=""),"",ROUND($F55*$L55,2)),"")</f>
        <v/>
      </c>
      <c r="N55" s="33" t="n"/>
      <c r="O55" s="33" t="n"/>
      <c r="P55" s="26">
        <f>IFERROR(IF(OR($A55="",$B55="",$K55=""),"",IF(OR($K55=Parameter!$A$8,$K55=Parameter!$A$11),"",MAX(0,TODAY()-$B55))),"")</f>
        <v/>
      </c>
      <c r="Q55" s="27">
        <f>IFERROR(IF($A55="","",IF(OR($B55="",$C55="",$D55="",$E55="",$F55="",$G55="",$H55="",$I55="",$J55="",$K55=""),"Angaben prüfen",IF(AND(OR($K55=Parameter!$A$6,$K55=Parameter!$A$7,$K55=Parameter!$A$9,$K55=Parameter!$A$10,$K55=Parameter!$A$11),$L55=""),"Kalkulation prüfen",IF(OR(AND($N55&lt;&gt;"",$B55&lt;&gt;"",$N55&lt;$B55),AND($O55&lt;&gt;"",$N55&lt;&gt;"",$O55&lt;$N55)),"Datumsfolge prüfen",IF(AND($O55&lt;&gt;"",$N55=""),"Erledigungsdatum prüfen",IF(AND(OR($K55=Parameter!$A$10,$K55=Parameter!$A$11),$N55=""),"Erledigungsdatum prüfen",IF(AND($K55=Parameter!$A$10,$O55=""),"Abrechnung prüfen",IF(AND($K55=Parameter!$A$11,$O55=""),"Abrechnungsdatum prüfen",IF(AND($K55&lt;&gt;Parameter!$A$8,$K55&lt;&gt;Parameter!$A$10,$K55&lt;&gt;Parameter!$A$11,$J55&lt;TODAY()),"Termin prüfen",IF(AND(OR($K55=Parameter!$A$4,$K55=Parameter!$A$5),TODAY()-$B55&gt;Parameter!$B$15),"Bearbeitung prüfen",IF(AND($K55&lt;&gt;Parameter!$A$8,$K55&lt;&gt;Parameter!$A$10,$K55&lt;&gt;Parameter!$A$11,$J55&gt;=TODAY(),$J55&lt;=TODAY()+Parameter!$B$16),"Termin naht","OK"))))))))))),"Angaben prüfen")</f>
        <v/>
      </c>
    </row>
    <row r="56" ht="22" customHeight="1">
      <c r="A56" s="17" t="n"/>
      <c r="B56" s="33" t="n"/>
      <c r="C56" s="17" t="n"/>
      <c r="D56" s="19" t="n"/>
      <c r="E56" s="19" t="n"/>
      <c r="F56" s="20" t="n"/>
      <c r="G56" s="17" t="n"/>
      <c r="H56" s="17" t="n"/>
      <c r="I56" s="19" t="n"/>
      <c r="J56" s="33" t="n"/>
      <c r="K56" s="17" t="n"/>
      <c r="L56" s="34" t="n"/>
      <c r="M56" s="35">
        <f>IFERROR(IF(OR($A56="",$F56="",$L56=""),"",ROUND($F56*$L56,2)),"")</f>
        <v/>
      </c>
      <c r="N56" s="33" t="n"/>
      <c r="O56" s="33" t="n"/>
      <c r="P56" s="23">
        <f>IFERROR(IF(OR($A56="",$B56="",$K56=""),"",IF(OR($K56=Parameter!$A$8,$K56=Parameter!$A$11),"",MAX(0,TODAY()-$B56))),"")</f>
        <v/>
      </c>
      <c r="Q56" s="24">
        <f>IFERROR(IF($A56="","",IF(OR($B56="",$C56="",$D56="",$E56="",$F56="",$G56="",$H56="",$I56="",$J56="",$K56=""),"Angaben prüfen",IF(AND(OR($K56=Parameter!$A$6,$K56=Parameter!$A$7,$K56=Parameter!$A$9,$K56=Parameter!$A$10,$K56=Parameter!$A$11),$L56=""),"Kalkulation prüfen",IF(OR(AND($N56&lt;&gt;"",$B56&lt;&gt;"",$N56&lt;$B56),AND($O56&lt;&gt;"",$N56&lt;&gt;"",$O56&lt;$N56)),"Datumsfolge prüfen",IF(AND($O56&lt;&gt;"",$N56=""),"Erledigungsdatum prüfen",IF(AND(OR($K56=Parameter!$A$10,$K56=Parameter!$A$11),$N56=""),"Erledigungsdatum prüfen",IF(AND($K56=Parameter!$A$10,$O56=""),"Abrechnung prüfen",IF(AND($K56=Parameter!$A$11,$O56=""),"Abrechnungsdatum prüfen",IF(AND($K56&lt;&gt;Parameter!$A$8,$K56&lt;&gt;Parameter!$A$10,$K56&lt;&gt;Parameter!$A$11,$J56&lt;TODAY()),"Termin prüfen",IF(AND(OR($K56=Parameter!$A$4,$K56=Parameter!$A$5),TODAY()-$B56&gt;Parameter!$B$15),"Bearbeitung prüfen",IF(AND($K56&lt;&gt;Parameter!$A$8,$K56&lt;&gt;Parameter!$A$10,$K56&lt;&gt;Parameter!$A$11,$J56&gt;=TODAY(),$J56&lt;=TODAY()+Parameter!$B$16),"Termin naht","OK"))))))))))),"Angaben prüfen")</f>
        <v/>
      </c>
    </row>
    <row r="57" ht="22" customHeight="1">
      <c r="A57" s="17" t="n"/>
      <c r="B57" s="33" t="n"/>
      <c r="C57" s="17" t="n"/>
      <c r="D57" s="19" t="n"/>
      <c r="E57" s="19" t="n"/>
      <c r="F57" s="20" t="n"/>
      <c r="G57" s="17" t="n"/>
      <c r="H57" s="17" t="n"/>
      <c r="I57" s="19" t="n"/>
      <c r="J57" s="33" t="n"/>
      <c r="K57" s="17" t="n"/>
      <c r="L57" s="34" t="n"/>
      <c r="M57" s="36">
        <f>IFERROR(IF(OR($A57="",$F57="",$L57=""),"",ROUND($F57*$L57,2)),"")</f>
        <v/>
      </c>
      <c r="N57" s="33" t="n"/>
      <c r="O57" s="33" t="n"/>
      <c r="P57" s="26">
        <f>IFERROR(IF(OR($A57="",$B57="",$K57=""),"",IF(OR($K57=Parameter!$A$8,$K57=Parameter!$A$11),"",MAX(0,TODAY()-$B57))),"")</f>
        <v/>
      </c>
      <c r="Q57" s="27">
        <f>IFERROR(IF($A57="","",IF(OR($B57="",$C57="",$D57="",$E57="",$F57="",$G57="",$H57="",$I57="",$J57="",$K57=""),"Angaben prüfen",IF(AND(OR($K57=Parameter!$A$6,$K57=Parameter!$A$7,$K57=Parameter!$A$9,$K57=Parameter!$A$10,$K57=Parameter!$A$11),$L57=""),"Kalkulation prüfen",IF(OR(AND($N57&lt;&gt;"",$B57&lt;&gt;"",$N57&lt;$B57),AND($O57&lt;&gt;"",$N57&lt;&gt;"",$O57&lt;$N57)),"Datumsfolge prüfen",IF(AND($O57&lt;&gt;"",$N57=""),"Erledigungsdatum prüfen",IF(AND(OR($K57=Parameter!$A$10,$K57=Parameter!$A$11),$N57=""),"Erledigungsdatum prüfen",IF(AND($K57=Parameter!$A$10,$O57=""),"Abrechnung prüfen",IF(AND($K57=Parameter!$A$11,$O57=""),"Abrechnungsdatum prüfen",IF(AND($K57&lt;&gt;Parameter!$A$8,$K57&lt;&gt;Parameter!$A$10,$K57&lt;&gt;Parameter!$A$11,$J57&lt;TODAY()),"Termin prüfen",IF(AND(OR($K57=Parameter!$A$4,$K57=Parameter!$A$5),TODAY()-$B57&gt;Parameter!$B$15),"Bearbeitung prüfen",IF(AND($K57&lt;&gt;Parameter!$A$8,$K57&lt;&gt;Parameter!$A$10,$K57&lt;&gt;Parameter!$A$11,$J57&gt;=TODAY(),$J57&lt;=TODAY()+Parameter!$B$16),"Termin naht","OK"))))))))))),"Angaben prüfen")</f>
        <v/>
      </c>
    </row>
    <row r="58" ht="22" customHeight="1">
      <c r="A58" s="17" t="n"/>
      <c r="B58" s="33" t="n"/>
      <c r="C58" s="17" t="n"/>
      <c r="D58" s="19" t="n"/>
      <c r="E58" s="19" t="n"/>
      <c r="F58" s="20" t="n"/>
      <c r="G58" s="17" t="n"/>
      <c r="H58" s="17" t="n"/>
      <c r="I58" s="19" t="n"/>
      <c r="J58" s="33" t="n"/>
      <c r="K58" s="17" t="n"/>
      <c r="L58" s="34" t="n"/>
      <c r="M58" s="35">
        <f>IFERROR(IF(OR($A58="",$F58="",$L58=""),"",ROUND($F58*$L58,2)),"")</f>
        <v/>
      </c>
      <c r="N58" s="33" t="n"/>
      <c r="O58" s="33" t="n"/>
      <c r="P58" s="23">
        <f>IFERROR(IF(OR($A58="",$B58="",$K58=""),"",IF(OR($K58=Parameter!$A$8,$K58=Parameter!$A$11),"",MAX(0,TODAY()-$B58))),"")</f>
        <v/>
      </c>
      <c r="Q58" s="24">
        <f>IFERROR(IF($A58="","",IF(OR($B58="",$C58="",$D58="",$E58="",$F58="",$G58="",$H58="",$I58="",$J58="",$K58=""),"Angaben prüfen",IF(AND(OR($K58=Parameter!$A$6,$K58=Parameter!$A$7,$K58=Parameter!$A$9,$K58=Parameter!$A$10,$K58=Parameter!$A$11),$L58=""),"Kalkulation prüfen",IF(OR(AND($N58&lt;&gt;"",$B58&lt;&gt;"",$N58&lt;$B58),AND($O58&lt;&gt;"",$N58&lt;&gt;"",$O58&lt;$N58)),"Datumsfolge prüfen",IF(AND($O58&lt;&gt;"",$N58=""),"Erledigungsdatum prüfen",IF(AND(OR($K58=Parameter!$A$10,$K58=Parameter!$A$11),$N58=""),"Erledigungsdatum prüfen",IF(AND($K58=Parameter!$A$10,$O58=""),"Abrechnung prüfen",IF(AND($K58=Parameter!$A$11,$O58=""),"Abrechnungsdatum prüfen",IF(AND($K58&lt;&gt;Parameter!$A$8,$K58&lt;&gt;Parameter!$A$10,$K58&lt;&gt;Parameter!$A$11,$J58&lt;TODAY()),"Termin prüfen",IF(AND(OR($K58=Parameter!$A$4,$K58=Parameter!$A$5),TODAY()-$B58&gt;Parameter!$B$15),"Bearbeitung prüfen",IF(AND($K58&lt;&gt;Parameter!$A$8,$K58&lt;&gt;Parameter!$A$10,$K58&lt;&gt;Parameter!$A$11,$J58&gt;=TODAY(),$J58&lt;=TODAY()+Parameter!$B$16),"Termin naht","OK"))))))))))),"Angaben prüfen")</f>
        <v/>
      </c>
    </row>
    <row r="59" ht="22" customHeight="1">
      <c r="A59" s="17" t="n"/>
      <c r="B59" s="33" t="n"/>
      <c r="C59" s="17" t="n"/>
      <c r="D59" s="19" t="n"/>
      <c r="E59" s="19" t="n"/>
      <c r="F59" s="20" t="n"/>
      <c r="G59" s="17" t="n"/>
      <c r="H59" s="17" t="n"/>
      <c r="I59" s="19" t="n"/>
      <c r="J59" s="33" t="n"/>
      <c r="K59" s="17" t="n"/>
      <c r="L59" s="34" t="n"/>
      <c r="M59" s="36">
        <f>IFERROR(IF(OR($A59="",$F59="",$L59=""),"",ROUND($F59*$L59,2)),"")</f>
        <v/>
      </c>
      <c r="N59" s="33" t="n"/>
      <c r="O59" s="33" t="n"/>
      <c r="P59" s="26">
        <f>IFERROR(IF(OR($A59="",$B59="",$K59=""),"",IF(OR($K59=Parameter!$A$8,$K59=Parameter!$A$11),"",MAX(0,TODAY()-$B59))),"")</f>
        <v/>
      </c>
      <c r="Q59" s="27">
        <f>IFERROR(IF($A59="","",IF(OR($B59="",$C59="",$D59="",$E59="",$F59="",$G59="",$H59="",$I59="",$J59="",$K59=""),"Angaben prüfen",IF(AND(OR($K59=Parameter!$A$6,$K59=Parameter!$A$7,$K59=Parameter!$A$9,$K59=Parameter!$A$10,$K59=Parameter!$A$11),$L59=""),"Kalkulation prüfen",IF(OR(AND($N59&lt;&gt;"",$B59&lt;&gt;"",$N59&lt;$B59),AND($O59&lt;&gt;"",$N59&lt;&gt;"",$O59&lt;$N59)),"Datumsfolge prüfen",IF(AND($O59&lt;&gt;"",$N59=""),"Erledigungsdatum prüfen",IF(AND(OR($K59=Parameter!$A$10,$K59=Parameter!$A$11),$N59=""),"Erledigungsdatum prüfen",IF(AND($K59=Parameter!$A$10,$O59=""),"Abrechnung prüfen",IF(AND($K59=Parameter!$A$11,$O59=""),"Abrechnungsdatum prüfen",IF(AND($K59&lt;&gt;Parameter!$A$8,$K59&lt;&gt;Parameter!$A$10,$K59&lt;&gt;Parameter!$A$11,$J59&lt;TODAY()),"Termin prüfen",IF(AND(OR($K59=Parameter!$A$4,$K59=Parameter!$A$5),TODAY()-$B59&gt;Parameter!$B$15),"Bearbeitung prüfen",IF(AND($K59&lt;&gt;Parameter!$A$8,$K59&lt;&gt;Parameter!$A$10,$K59&lt;&gt;Parameter!$A$11,$J59&gt;=TODAY(),$J59&lt;=TODAY()+Parameter!$B$16),"Termin naht","OK"))))))))))),"Angaben prüfen")</f>
        <v/>
      </c>
    </row>
    <row r="60" ht="22" customHeight="1">
      <c r="A60" s="17" t="n"/>
      <c r="B60" s="33" t="n"/>
      <c r="C60" s="17" t="n"/>
      <c r="D60" s="19" t="n"/>
      <c r="E60" s="19" t="n"/>
      <c r="F60" s="20" t="n"/>
      <c r="G60" s="17" t="n"/>
      <c r="H60" s="17" t="n"/>
      <c r="I60" s="19" t="n"/>
      <c r="J60" s="33" t="n"/>
      <c r="K60" s="17" t="n"/>
      <c r="L60" s="34" t="n"/>
      <c r="M60" s="35">
        <f>IFERROR(IF(OR($A60="",$F60="",$L60=""),"",ROUND($F60*$L60,2)),"")</f>
        <v/>
      </c>
      <c r="N60" s="33" t="n"/>
      <c r="O60" s="33" t="n"/>
      <c r="P60" s="23">
        <f>IFERROR(IF(OR($A60="",$B60="",$K60=""),"",IF(OR($K60=Parameter!$A$8,$K60=Parameter!$A$11),"",MAX(0,TODAY()-$B60))),"")</f>
        <v/>
      </c>
      <c r="Q60" s="24">
        <f>IFERROR(IF($A60="","",IF(OR($B60="",$C60="",$D60="",$E60="",$F60="",$G60="",$H60="",$I60="",$J60="",$K60=""),"Angaben prüfen",IF(AND(OR($K60=Parameter!$A$6,$K60=Parameter!$A$7,$K60=Parameter!$A$9,$K60=Parameter!$A$10,$K60=Parameter!$A$11),$L60=""),"Kalkulation prüfen",IF(OR(AND($N60&lt;&gt;"",$B60&lt;&gt;"",$N60&lt;$B60),AND($O60&lt;&gt;"",$N60&lt;&gt;"",$O60&lt;$N60)),"Datumsfolge prüfen",IF(AND($O60&lt;&gt;"",$N60=""),"Erledigungsdatum prüfen",IF(AND(OR($K60=Parameter!$A$10,$K60=Parameter!$A$11),$N60=""),"Erledigungsdatum prüfen",IF(AND($K60=Parameter!$A$10,$O60=""),"Abrechnung prüfen",IF(AND($K60=Parameter!$A$11,$O60=""),"Abrechnungsdatum prüfen",IF(AND($K60&lt;&gt;Parameter!$A$8,$K60&lt;&gt;Parameter!$A$10,$K60&lt;&gt;Parameter!$A$11,$J60&lt;TODAY()),"Termin prüfen",IF(AND(OR($K60=Parameter!$A$4,$K60=Parameter!$A$5),TODAY()-$B60&gt;Parameter!$B$15),"Bearbeitung prüfen",IF(AND($K60&lt;&gt;Parameter!$A$8,$K60&lt;&gt;Parameter!$A$10,$K60&lt;&gt;Parameter!$A$11,$J60&gt;=TODAY(),$J60&lt;=TODAY()+Parameter!$B$16),"Termin naht","OK"))))))))))),"Angaben prüfen")</f>
        <v/>
      </c>
    </row>
    <row r="61" ht="22" customHeight="1">
      <c r="A61" s="17" t="n"/>
      <c r="B61" s="33" t="n"/>
      <c r="C61" s="17" t="n"/>
      <c r="D61" s="19" t="n"/>
      <c r="E61" s="19" t="n"/>
      <c r="F61" s="20" t="n"/>
      <c r="G61" s="17" t="n"/>
      <c r="H61" s="17" t="n"/>
      <c r="I61" s="19" t="n"/>
      <c r="J61" s="33" t="n"/>
      <c r="K61" s="17" t="n"/>
      <c r="L61" s="34" t="n"/>
      <c r="M61" s="36">
        <f>IFERROR(IF(OR($A61="",$F61="",$L61=""),"",ROUND($F61*$L61,2)),"")</f>
        <v/>
      </c>
      <c r="N61" s="33" t="n"/>
      <c r="O61" s="33" t="n"/>
      <c r="P61" s="26">
        <f>IFERROR(IF(OR($A61="",$B61="",$K61=""),"",IF(OR($K61=Parameter!$A$8,$K61=Parameter!$A$11),"",MAX(0,TODAY()-$B61))),"")</f>
        <v/>
      </c>
      <c r="Q61" s="27">
        <f>IFERROR(IF($A61="","",IF(OR($B61="",$C61="",$D61="",$E61="",$F61="",$G61="",$H61="",$I61="",$J61="",$K61=""),"Angaben prüfen",IF(AND(OR($K61=Parameter!$A$6,$K61=Parameter!$A$7,$K61=Parameter!$A$9,$K61=Parameter!$A$10,$K61=Parameter!$A$11),$L61=""),"Kalkulation prüfen",IF(OR(AND($N61&lt;&gt;"",$B61&lt;&gt;"",$N61&lt;$B61),AND($O61&lt;&gt;"",$N61&lt;&gt;"",$O61&lt;$N61)),"Datumsfolge prüfen",IF(AND($O61&lt;&gt;"",$N61=""),"Erledigungsdatum prüfen",IF(AND(OR($K61=Parameter!$A$10,$K61=Parameter!$A$11),$N61=""),"Erledigungsdatum prüfen",IF(AND($K61=Parameter!$A$10,$O61=""),"Abrechnung prüfen",IF(AND($K61=Parameter!$A$11,$O61=""),"Abrechnungsdatum prüfen",IF(AND($K61&lt;&gt;Parameter!$A$8,$K61&lt;&gt;Parameter!$A$10,$K61&lt;&gt;Parameter!$A$11,$J61&lt;TODAY()),"Termin prüfen",IF(AND(OR($K61=Parameter!$A$4,$K61=Parameter!$A$5),TODAY()-$B61&gt;Parameter!$B$15),"Bearbeitung prüfen",IF(AND($K61&lt;&gt;Parameter!$A$8,$K61&lt;&gt;Parameter!$A$10,$K61&lt;&gt;Parameter!$A$11,$J61&gt;=TODAY(),$J61&lt;=TODAY()+Parameter!$B$16),"Termin naht","OK"))))))))))),"Angaben prüfen")</f>
        <v/>
      </c>
    </row>
    <row r="62" ht="22" customHeight="1">
      <c r="A62" s="17" t="n"/>
      <c r="B62" s="33" t="n"/>
      <c r="C62" s="17" t="n"/>
      <c r="D62" s="19" t="n"/>
      <c r="E62" s="19" t="n"/>
      <c r="F62" s="20" t="n"/>
      <c r="G62" s="17" t="n"/>
      <c r="H62" s="17" t="n"/>
      <c r="I62" s="19" t="n"/>
      <c r="J62" s="33" t="n"/>
      <c r="K62" s="17" t="n"/>
      <c r="L62" s="34" t="n"/>
      <c r="M62" s="35">
        <f>IFERROR(IF(OR($A62="",$F62="",$L62=""),"",ROUND($F62*$L62,2)),"")</f>
        <v/>
      </c>
      <c r="N62" s="33" t="n"/>
      <c r="O62" s="33" t="n"/>
      <c r="P62" s="23">
        <f>IFERROR(IF(OR($A62="",$B62="",$K62=""),"",IF(OR($K62=Parameter!$A$8,$K62=Parameter!$A$11),"",MAX(0,TODAY()-$B62))),"")</f>
        <v/>
      </c>
      <c r="Q62" s="24">
        <f>IFERROR(IF($A62="","",IF(OR($B62="",$C62="",$D62="",$E62="",$F62="",$G62="",$H62="",$I62="",$J62="",$K62=""),"Angaben prüfen",IF(AND(OR($K62=Parameter!$A$6,$K62=Parameter!$A$7,$K62=Parameter!$A$9,$K62=Parameter!$A$10,$K62=Parameter!$A$11),$L62=""),"Kalkulation prüfen",IF(OR(AND($N62&lt;&gt;"",$B62&lt;&gt;"",$N62&lt;$B62),AND($O62&lt;&gt;"",$N62&lt;&gt;"",$O62&lt;$N62)),"Datumsfolge prüfen",IF(AND($O62&lt;&gt;"",$N62=""),"Erledigungsdatum prüfen",IF(AND(OR($K62=Parameter!$A$10,$K62=Parameter!$A$11),$N62=""),"Erledigungsdatum prüfen",IF(AND($K62=Parameter!$A$10,$O62=""),"Abrechnung prüfen",IF(AND($K62=Parameter!$A$11,$O62=""),"Abrechnungsdatum prüfen",IF(AND($K62&lt;&gt;Parameter!$A$8,$K62&lt;&gt;Parameter!$A$10,$K62&lt;&gt;Parameter!$A$11,$J62&lt;TODAY()),"Termin prüfen",IF(AND(OR($K62=Parameter!$A$4,$K62=Parameter!$A$5),TODAY()-$B62&gt;Parameter!$B$15),"Bearbeitung prüfen",IF(AND($K62&lt;&gt;Parameter!$A$8,$K62&lt;&gt;Parameter!$A$10,$K62&lt;&gt;Parameter!$A$11,$J62&gt;=TODAY(),$J62&lt;=TODAY()+Parameter!$B$16),"Termin naht","OK"))))))))))),"Angaben prüfen")</f>
        <v/>
      </c>
    </row>
    <row r="63" ht="22" customHeight="1">
      <c r="A63" s="17" t="n"/>
      <c r="B63" s="33" t="n"/>
      <c r="C63" s="17" t="n"/>
      <c r="D63" s="19" t="n"/>
      <c r="E63" s="19" t="n"/>
      <c r="F63" s="20" t="n"/>
      <c r="G63" s="17" t="n"/>
      <c r="H63" s="17" t="n"/>
      <c r="I63" s="19" t="n"/>
      <c r="J63" s="33" t="n"/>
      <c r="K63" s="17" t="n"/>
      <c r="L63" s="34" t="n"/>
      <c r="M63" s="36">
        <f>IFERROR(IF(OR($A63="",$F63="",$L63=""),"",ROUND($F63*$L63,2)),"")</f>
        <v/>
      </c>
      <c r="N63" s="33" t="n"/>
      <c r="O63" s="33" t="n"/>
      <c r="P63" s="26">
        <f>IFERROR(IF(OR($A63="",$B63="",$K63=""),"",IF(OR($K63=Parameter!$A$8,$K63=Parameter!$A$11),"",MAX(0,TODAY()-$B63))),"")</f>
        <v/>
      </c>
      <c r="Q63" s="27">
        <f>IFERROR(IF($A63="","",IF(OR($B63="",$C63="",$D63="",$E63="",$F63="",$G63="",$H63="",$I63="",$J63="",$K63=""),"Angaben prüfen",IF(AND(OR($K63=Parameter!$A$6,$K63=Parameter!$A$7,$K63=Parameter!$A$9,$K63=Parameter!$A$10,$K63=Parameter!$A$11),$L63=""),"Kalkulation prüfen",IF(OR(AND($N63&lt;&gt;"",$B63&lt;&gt;"",$N63&lt;$B63),AND($O63&lt;&gt;"",$N63&lt;&gt;"",$O63&lt;$N63)),"Datumsfolge prüfen",IF(AND($O63&lt;&gt;"",$N63=""),"Erledigungsdatum prüfen",IF(AND(OR($K63=Parameter!$A$10,$K63=Parameter!$A$11),$N63=""),"Erledigungsdatum prüfen",IF(AND($K63=Parameter!$A$10,$O63=""),"Abrechnung prüfen",IF(AND($K63=Parameter!$A$11,$O63=""),"Abrechnungsdatum prüfen",IF(AND($K63&lt;&gt;Parameter!$A$8,$K63&lt;&gt;Parameter!$A$10,$K63&lt;&gt;Parameter!$A$11,$J63&lt;TODAY()),"Termin prüfen",IF(AND(OR($K63=Parameter!$A$4,$K63=Parameter!$A$5),TODAY()-$B63&gt;Parameter!$B$15),"Bearbeitung prüfen",IF(AND($K63&lt;&gt;Parameter!$A$8,$K63&lt;&gt;Parameter!$A$10,$K63&lt;&gt;Parameter!$A$11,$J63&gt;=TODAY(),$J63&lt;=TODAY()+Parameter!$B$16),"Termin naht","OK"))))))))))),"Angaben prüfen")</f>
        <v/>
      </c>
    </row>
    <row r="64" ht="22" customHeight="1">
      <c r="A64" s="17" t="n"/>
      <c r="B64" s="33" t="n"/>
      <c r="C64" s="17" t="n"/>
      <c r="D64" s="19" t="n"/>
      <c r="E64" s="19" t="n"/>
      <c r="F64" s="20" t="n"/>
      <c r="G64" s="17" t="n"/>
      <c r="H64" s="17" t="n"/>
      <c r="I64" s="19" t="n"/>
      <c r="J64" s="33" t="n"/>
      <c r="K64" s="17" t="n"/>
      <c r="L64" s="34" t="n"/>
      <c r="M64" s="35">
        <f>IFERROR(IF(OR($A64="",$F64="",$L64=""),"",ROUND($F64*$L64,2)),"")</f>
        <v/>
      </c>
      <c r="N64" s="33" t="n"/>
      <c r="O64" s="33" t="n"/>
      <c r="P64" s="23">
        <f>IFERROR(IF(OR($A64="",$B64="",$K64=""),"",IF(OR($K64=Parameter!$A$8,$K64=Parameter!$A$11),"",MAX(0,TODAY()-$B64))),"")</f>
        <v/>
      </c>
      <c r="Q64" s="24">
        <f>IFERROR(IF($A64="","",IF(OR($B64="",$C64="",$D64="",$E64="",$F64="",$G64="",$H64="",$I64="",$J64="",$K64=""),"Angaben prüfen",IF(AND(OR($K64=Parameter!$A$6,$K64=Parameter!$A$7,$K64=Parameter!$A$9,$K64=Parameter!$A$10,$K64=Parameter!$A$11),$L64=""),"Kalkulation prüfen",IF(OR(AND($N64&lt;&gt;"",$B64&lt;&gt;"",$N64&lt;$B64),AND($O64&lt;&gt;"",$N64&lt;&gt;"",$O64&lt;$N64)),"Datumsfolge prüfen",IF(AND($O64&lt;&gt;"",$N64=""),"Erledigungsdatum prüfen",IF(AND(OR($K64=Parameter!$A$10,$K64=Parameter!$A$11),$N64=""),"Erledigungsdatum prüfen",IF(AND($K64=Parameter!$A$10,$O64=""),"Abrechnung prüfen",IF(AND($K64=Parameter!$A$11,$O64=""),"Abrechnungsdatum prüfen",IF(AND($K64&lt;&gt;Parameter!$A$8,$K64&lt;&gt;Parameter!$A$10,$K64&lt;&gt;Parameter!$A$11,$J64&lt;TODAY()),"Termin prüfen",IF(AND(OR($K64=Parameter!$A$4,$K64=Parameter!$A$5),TODAY()-$B64&gt;Parameter!$B$15),"Bearbeitung prüfen",IF(AND($K64&lt;&gt;Parameter!$A$8,$K64&lt;&gt;Parameter!$A$10,$K64&lt;&gt;Parameter!$A$11,$J64&gt;=TODAY(),$J64&lt;=TODAY()+Parameter!$B$16),"Termin naht","OK"))))))))))),"Angaben prüfen")</f>
        <v/>
      </c>
    </row>
    <row r="65" ht="22" customHeight="1">
      <c r="A65" s="17" t="n"/>
      <c r="B65" s="33" t="n"/>
      <c r="C65" s="17" t="n"/>
      <c r="D65" s="19" t="n"/>
      <c r="E65" s="19" t="n"/>
      <c r="F65" s="20" t="n"/>
      <c r="G65" s="17" t="n"/>
      <c r="H65" s="17" t="n"/>
      <c r="I65" s="19" t="n"/>
      <c r="J65" s="33" t="n"/>
      <c r="K65" s="17" t="n"/>
      <c r="L65" s="34" t="n"/>
      <c r="M65" s="36">
        <f>IFERROR(IF(OR($A65="",$F65="",$L65=""),"",ROUND($F65*$L65,2)),"")</f>
        <v/>
      </c>
      <c r="N65" s="33" t="n"/>
      <c r="O65" s="33" t="n"/>
      <c r="P65" s="26">
        <f>IFERROR(IF(OR($A65="",$B65="",$K65=""),"",IF(OR($K65=Parameter!$A$8,$K65=Parameter!$A$11),"",MAX(0,TODAY()-$B65))),"")</f>
        <v/>
      </c>
      <c r="Q65" s="27">
        <f>IFERROR(IF($A65="","",IF(OR($B65="",$C65="",$D65="",$E65="",$F65="",$G65="",$H65="",$I65="",$J65="",$K65=""),"Angaben prüfen",IF(AND(OR($K65=Parameter!$A$6,$K65=Parameter!$A$7,$K65=Parameter!$A$9,$K65=Parameter!$A$10,$K65=Parameter!$A$11),$L65=""),"Kalkulation prüfen",IF(OR(AND($N65&lt;&gt;"",$B65&lt;&gt;"",$N65&lt;$B65),AND($O65&lt;&gt;"",$N65&lt;&gt;"",$O65&lt;$N65)),"Datumsfolge prüfen",IF(AND($O65&lt;&gt;"",$N65=""),"Erledigungsdatum prüfen",IF(AND(OR($K65=Parameter!$A$10,$K65=Parameter!$A$11),$N65=""),"Erledigungsdatum prüfen",IF(AND($K65=Parameter!$A$10,$O65=""),"Abrechnung prüfen",IF(AND($K65=Parameter!$A$11,$O65=""),"Abrechnungsdatum prüfen",IF(AND($K65&lt;&gt;Parameter!$A$8,$K65&lt;&gt;Parameter!$A$10,$K65&lt;&gt;Parameter!$A$11,$J65&lt;TODAY()),"Termin prüfen",IF(AND(OR($K65=Parameter!$A$4,$K65=Parameter!$A$5),TODAY()-$B65&gt;Parameter!$B$15),"Bearbeitung prüfen",IF(AND($K65&lt;&gt;Parameter!$A$8,$K65&lt;&gt;Parameter!$A$10,$K65&lt;&gt;Parameter!$A$11,$J65&gt;=TODAY(),$J65&lt;=TODAY()+Parameter!$B$16),"Termin naht","OK"))))))))))),"Angaben prüfen")</f>
        <v/>
      </c>
    </row>
    <row r="66" ht="22" customHeight="1">
      <c r="A66" s="17" t="n"/>
      <c r="B66" s="33" t="n"/>
      <c r="C66" s="17" t="n"/>
      <c r="D66" s="19" t="n"/>
      <c r="E66" s="19" t="n"/>
      <c r="F66" s="20" t="n"/>
      <c r="G66" s="17" t="n"/>
      <c r="H66" s="17" t="n"/>
      <c r="I66" s="19" t="n"/>
      <c r="J66" s="33" t="n"/>
      <c r="K66" s="17" t="n"/>
      <c r="L66" s="34" t="n"/>
      <c r="M66" s="35">
        <f>IFERROR(IF(OR($A66="",$F66="",$L66=""),"",ROUND($F66*$L66,2)),"")</f>
        <v/>
      </c>
      <c r="N66" s="33" t="n"/>
      <c r="O66" s="33" t="n"/>
      <c r="P66" s="23">
        <f>IFERROR(IF(OR($A66="",$B66="",$K66=""),"",IF(OR($K66=Parameter!$A$8,$K66=Parameter!$A$11),"",MAX(0,TODAY()-$B66))),"")</f>
        <v/>
      </c>
      <c r="Q66" s="24">
        <f>IFERROR(IF($A66="","",IF(OR($B66="",$C66="",$D66="",$E66="",$F66="",$G66="",$H66="",$I66="",$J66="",$K66=""),"Angaben prüfen",IF(AND(OR($K66=Parameter!$A$6,$K66=Parameter!$A$7,$K66=Parameter!$A$9,$K66=Parameter!$A$10,$K66=Parameter!$A$11),$L66=""),"Kalkulation prüfen",IF(OR(AND($N66&lt;&gt;"",$B66&lt;&gt;"",$N66&lt;$B66),AND($O66&lt;&gt;"",$N66&lt;&gt;"",$O66&lt;$N66)),"Datumsfolge prüfen",IF(AND($O66&lt;&gt;"",$N66=""),"Erledigungsdatum prüfen",IF(AND(OR($K66=Parameter!$A$10,$K66=Parameter!$A$11),$N66=""),"Erledigungsdatum prüfen",IF(AND($K66=Parameter!$A$10,$O66=""),"Abrechnung prüfen",IF(AND($K66=Parameter!$A$11,$O66=""),"Abrechnungsdatum prüfen",IF(AND($K66&lt;&gt;Parameter!$A$8,$K66&lt;&gt;Parameter!$A$10,$K66&lt;&gt;Parameter!$A$11,$J66&lt;TODAY()),"Termin prüfen",IF(AND(OR($K66=Parameter!$A$4,$K66=Parameter!$A$5),TODAY()-$B66&gt;Parameter!$B$15),"Bearbeitung prüfen",IF(AND($K66&lt;&gt;Parameter!$A$8,$K66&lt;&gt;Parameter!$A$10,$K66&lt;&gt;Parameter!$A$11,$J66&gt;=TODAY(),$J66&lt;=TODAY()+Parameter!$B$16),"Termin naht","OK"))))))))))),"Angaben prüfen")</f>
        <v/>
      </c>
    </row>
    <row r="67" ht="22" customHeight="1">
      <c r="A67" s="17" t="n"/>
      <c r="B67" s="33" t="n"/>
      <c r="C67" s="17" t="n"/>
      <c r="D67" s="19" t="n"/>
      <c r="E67" s="19" t="n"/>
      <c r="F67" s="20" t="n"/>
      <c r="G67" s="17" t="n"/>
      <c r="H67" s="17" t="n"/>
      <c r="I67" s="19" t="n"/>
      <c r="J67" s="33" t="n"/>
      <c r="K67" s="17" t="n"/>
      <c r="L67" s="34" t="n"/>
      <c r="M67" s="36">
        <f>IFERROR(IF(OR($A67="",$F67="",$L67=""),"",ROUND($F67*$L67,2)),"")</f>
        <v/>
      </c>
      <c r="N67" s="33" t="n"/>
      <c r="O67" s="33" t="n"/>
      <c r="P67" s="26">
        <f>IFERROR(IF(OR($A67="",$B67="",$K67=""),"",IF(OR($K67=Parameter!$A$8,$K67=Parameter!$A$11),"",MAX(0,TODAY()-$B67))),"")</f>
        <v/>
      </c>
      <c r="Q67" s="27">
        <f>IFERROR(IF($A67="","",IF(OR($B67="",$C67="",$D67="",$E67="",$F67="",$G67="",$H67="",$I67="",$J67="",$K67=""),"Angaben prüfen",IF(AND(OR($K67=Parameter!$A$6,$K67=Parameter!$A$7,$K67=Parameter!$A$9,$K67=Parameter!$A$10,$K67=Parameter!$A$11),$L67=""),"Kalkulation prüfen",IF(OR(AND($N67&lt;&gt;"",$B67&lt;&gt;"",$N67&lt;$B67),AND($O67&lt;&gt;"",$N67&lt;&gt;"",$O67&lt;$N67)),"Datumsfolge prüfen",IF(AND($O67&lt;&gt;"",$N67=""),"Erledigungsdatum prüfen",IF(AND(OR($K67=Parameter!$A$10,$K67=Parameter!$A$11),$N67=""),"Erledigungsdatum prüfen",IF(AND($K67=Parameter!$A$10,$O67=""),"Abrechnung prüfen",IF(AND($K67=Parameter!$A$11,$O67=""),"Abrechnungsdatum prüfen",IF(AND($K67&lt;&gt;Parameter!$A$8,$K67&lt;&gt;Parameter!$A$10,$K67&lt;&gt;Parameter!$A$11,$J67&lt;TODAY()),"Termin prüfen",IF(AND(OR($K67=Parameter!$A$4,$K67=Parameter!$A$5),TODAY()-$B67&gt;Parameter!$B$15),"Bearbeitung prüfen",IF(AND($K67&lt;&gt;Parameter!$A$8,$K67&lt;&gt;Parameter!$A$10,$K67&lt;&gt;Parameter!$A$11,$J67&gt;=TODAY(),$J67&lt;=TODAY()+Parameter!$B$16),"Termin naht","OK"))))))))))),"Angaben prüfen")</f>
        <v/>
      </c>
    </row>
    <row r="68" ht="22" customHeight="1">
      <c r="A68" s="17" t="n"/>
      <c r="B68" s="33" t="n"/>
      <c r="C68" s="17" t="n"/>
      <c r="D68" s="19" t="n"/>
      <c r="E68" s="19" t="n"/>
      <c r="F68" s="20" t="n"/>
      <c r="G68" s="17" t="n"/>
      <c r="H68" s="17" t="n"/>
      <c r="I68" s="19" t="n"/>
      <c r="J68" s="33" t="n"/>
      <c r="K68" s="17" t="n"/>
      <c r="L68" s="34" t="n"/>
      <c r="M68" s="35">
        <f>IFERROR(IF(OR($A68="",$F68="",$L68=""),"",ROUND($F68*$L68,2)),"")</f>
        <v/>
      </c>
      <c r="N68" s="33" t="n"/>
      <c r="O68" s="33" t="n"/>
      <c r="P68" s="23">
        <f>IFERROR(IF(OR($A68="",$B68="",$K68=""),"",IF(OR($K68=Parameter!$A$8,$K68=Parameter!$A$11),"",MAX(0,TODAY()-$B68))),"")</f>
        <v/>
      </c>
      <c r="Q68" s="24">
        <f>IFERROR(IF($A68="","",IF(OR($B68="",$C68="",$D68="",$E68="",$F68="",$G68="",$H68="",$I68="",$J68="",$K68=""),"Angaben prüfen",IF(AND(OR($K68=Parameter!$A$6,$K68=Parameter!$A$7,$K68=Parameter!$A$9,$K68=Parameter!$A$10,$K68=Parameter!$A$11),$L68=""),"Kalkulation prüfen",IF(OR(AND($N68&lt;&gt;"",$B68&lt;&gt;"",$N68&lt;$B68),AND($O68&lt;&gt;"",$N68&lt;&gt;"",$O68&lt;$N68)),"Datumsfolge prüfen",IF(AND($O68&lt;&gt;"",$N68=""),"Erledigungsdatum prüfen",IF(AND(OR($K68=Parameter!$A$10,$K68=Parameter!$A$11),$N68=""),"Erledigungsdatum prüfen",IF(AND($K68=Parameter!$A$10,$O68=""),"Abrechnung prüfen",IF(AND($K68=Parameter!$A$11,$O68=""),"Abrechnungsdatum prüfen",IF(AND($K68&lt;&gt;Parameter!$A$8,$K68&lt;&gt;Parameter!$A$10,$K68&lt;&gt;Parameter!$A$11,$J68&lt;TODAY()),"Termin prüfen",IF(AND(OR($K68=Parameter!$A$4,$K68=Parameter!$A$5),TODAY()-$B68&gt;Parameter!$B$15),"Bearbeitung prüfen",IF(AND($K68&lt;&gt;Parameter!$A$8,$K68&lt;&gt;Parameter!$A$10,$K68&lt;&gt;Parameter!$A$11,$J68&gt;=TODAY(),$J68&lt;=TODAY()+Parameter!$B$16),"Termin naht","OK"))))))))))),"Angaben prüfen")</f>
        <v/>
      </c>
    </row>
    <row r="69" ht="22" customHeight="1">
      <c r="A69" s="17" t="n"/>
      <c r="B69" s="33" t="n"/>
      <c r="C69" s="17" t="n"/>
      <c r="D69" s="19" t="n"/>
      <c r="E69" s="19" t="n"/>
      <c r="F69" s="20" t="n"/>
      <c r="G69" s="17" t="n"/>
      <c r="H69" s="17" t="n"/>
      <c r="I69" s="19" t="n"/>
      <c r="J69" s="33" t="n"/>
      <c r="K69" s="17" t="n"/>
      <c r="L69" s="34" t="n"/>
      <c r="M69" s="36">
        <f>IFERROR(IF(OR($A69="",$F69="",$L69=""),"",ROUND($F69*$L69,2)),"")</f>
        <v/>
      </c>
      <c r="N69" s="33" t="n"/>
      <c r="O69" s="33" t="n"/>
      <c r="P69" s="26">
        <f>IFERROR(IF(OR($A69="",$B69="",$K69=""),"",IF(OR($K69=Parameter!$A$8,$K69=Parameter!$A$11),"",MAX(0,TODAY()-$B69))),"")</f>
        <v/>
      </c>
      <c r="Q69" s="27">
        <f>IFERROR(IF($A69="","",IF(OR($B69="",$C69="",$D69="",$E69="",$F69="",$G69="",$H69="",$I69="",$J69="",$K69=""),"Angaben prüfen",IF(AND(OR($K69=Parameter!$A$6,$K69=Parameter!$A$7,$K69=Parameter!$A$9,$K69=Parameter!$A$10,$K69=Parameter!$A$11),$L69=""),"Kalkulation prüfen",IF(OR(AND($N69&lt;&gt;"",$B69&lt;&gt;"",$N69&lt;$B69),AND($O69&lt;&gt;"",$N69&lt;&gt;"",$O69&lt;$N69)),"Datumsfolge prüfen",IF(AND($O69&lt;&gt;"",$N69=""),"Erledigungsdatum prüfen",IF(AND(OR($K69=Parameter!$A$10,$K69=Parameter!$A$11),$N69=""),"Erledigungsdatum prüfen",IF(AND($K69=Parameter!$A$10,$O69=""),"Abrechnung prüfen",IF(AND($K69=Parameter!$A$11,$O69=""),"Abrechnungsdatum prüfen",IF(AND($K69&lt;&gt;Parameter!$A$8,$K69&lt;&gt;Parameter!$A$10,$K69&lt;&gt;Parameter!$A$11,$J69&lt;TODAY()),"Termin prüfen",IF(AND(OR($K69=Parameter!$A$4,$K69=Parameter!$A$5),TODAY()-$B69&gt;Parameter!$B$15),"Bearbeitung prüfen",IF(AND($K69&lt;&gt;Parameter!$A$8,$K69&lt;&gt;Parameter!$A$10,$K69&lt;&gt;Parameter!$A$11,$J69&gt;=TODAY(),$J69&lt;=TODAY()+Parameter!$B$16),"Termin naht","OK"))))))))))),"Angaben prüfen")</f>
        <v/>
      </c>
    </row>
    <row r="70" ht="22" customHeight="1">
      <c r="A70" s="17" t="n"/>
      <c r="B70" s="33" t="n"/>
      <c r="C70" s="17" t="n"/>
      <c r="D70" s="19" t="n"/>
      <c r="E70" s="19" t="n"/>
      <c r="F70" s="20" t="n"/>
      <c r="G70" s="17" t="n"/>
      <c r="H70" s="17" t="n"/>
      <c r="I70" s="19" t="n"/>
      <c r="J70" s="33" t="n"/>
      <c r="K70" s="17" t="n"/>
      <c r="L70" s="34" t="n"/>
      <c r="M70" s="35">
        <f>IFERROR(IF(OR($A70="",$F70="",$L70=""),"",ROUND($F70*$L70,2)),"")</f>
        <v/>
      </c>
      <c r="N70" s="33" t="n"/>
      <c r="O70" s="33" t="n"/>
      <c r="P70" s="23">
        <f>IFERROR(IF(OR($A70="",$B70="",$K70=""),"",IF(OR($K70=Parameter!$A$8,$K70=Parameter!$A$11),"",MAX(0,TODAY()-$B70))),"")</f>
        <v/>
      </c>
      <c r="Q70" s="24">
        <f>IFERROR(IF($A70="","",IF(OR($B70="",$C70="",$D70="",$E70="",$F70="",$G70="",$H70="",$I70="",$J70="",$K70=""),"Angaben prüfen",IF(AND(OR($K70=Parameter!$A$6,$K70=Parameter!$A$7,$K70=Parameter!$A$9,$K70=Parameter!$A$10,$K70=Parameter!$A$11),$L70=""),"Kalkulation prüfen",IF(OR(AND($N70&lt;&gt;"",$B70&lt;&gt;"",$N70&lt;$B70),AND($O70&lt;&gt;"",$N70&lt;&gt;"",$O70&lt;$N70)),"Datumsfolge prüfen",IF(AND($O70&lt;&gt;"",$N70=""),"Erledigungsdatum prüfen",IF(AND(OR($K70=Parameter!$A$10,$K70=Parameter!$A$11),$N70=""),"Erledigungsdatum prüfen",IF(AND($K70=Parameter!$A$10,$O70=""),"Abrechnung prüfen",IF(AND($K70=Parameter!$A$11,$O70=""),"Abrechnungsdatum prüfen",IF(AND($K70&lt;&gt;Parameter!$A$8,$K70&lt;&gt;Parameter!$A$10,$K70&lt;&gt;Parameter!$A$11,$J70&lt;TODAY()),"Termin prüfen",IF(AND(OR($K70=Parameter!$A$4,$K70=Parameter!$A$5),TODAY()-$B70&gt;Parameter!$B$15),"Bearbeitung prüfen",IF(AND($K70&lt;&gt;Parameter!$A$8,$K70&lt;&gt;Parameter!$A$10,$K70&lt;&gt;Parameter!$A$11,$J70&gt;=TODAY(),$J70&lt;=TODAY()+Parameter!$B$16),"Termin naht","OK"))))))))))),"Angaben prüfen")</f>
        <v/>
      </c>
    </row>
    <row r="71" ht="22" customHeight="1">
      <c r="A71" s="17" t="n"/>
      <c r="B71" s="33" t="n"/>
      <c r="C71" s="17" t="n"/>
      <c r="D71" s="19" t="n"/>
      <c r="E71" s="19" t="n"/>
      <c r="F71" s="20" t="n"/>
      <c r="G71" s="17" t="n"/>
      <c r="H71" s="17" t="n"/>
      <c r="I71" s="19" t="n"/>
      <c r="J71" s="33" t="n"/>
      <c r="K71" s="17" t="n"/>
      <c r="L71" s="34" t="n"/>
      <c r="M71" s="36">
        <f>IFERROR(IF(OR($A71="",$F71="",$L71=""),"",ROUND($F71*$L71,2)),"")</f>
        <v/>
      </c>
      <c r="N71" s="33" t="n"/>
      <c r="O71" s="33" t="n"/>
      <c r="P71" s="26">
        <f>IFERROR(IF(OR($A71="",$B71="",$K71=""),"",IF(OR($K71=Parameter!$A$8,$K71=Parameter!$A$11),"",MAX(0,TODAY()-$B71))),"")</f>
        <v/>
      </c>
      <c r="Q71" s="27">
        <f>IFERROR(IF($A71="","",IF(OR($B71="",$C71="",$D71="",$E71="",$F71="",$G71="",$H71="",$I71="",$J71="",$K71=""),"Angaben prüfen",IF(AND(OR($K71=Parameter!$A$6,$K71=Parameter!$A$7,$K71=Parameter!$A$9,$K71=Parameter!$A$10,$K71=Parameter!$A$11),$L71=""),"Kalkulation prüfen",IF(OR(AND($N71&lt;&gt;"",$B71&lt;&gt;"",$N71&lt;$B71),AND($O71&lt;&gt;"",$N71&lt;&gt;"",$O71&lt;$N71)),"Datumsfolge prüfen",IF(AND($O71&lt;&gt;"",$N71=""),"Erledigungsdatum prüfen",IF(AND(OR($K71=Parameter!$A$10,$K71=Parameter!$A$11),$N71=""),"Erledigungsdatum prüfen",IF(AND($K71=Parameter!$A$10,$O71=""),"Abrechnung prüfen",IF(AND($K71=Parameter!$A$11,$O71=""),"Abrechnungsdatum prüfen",IF(AND($K71&lt;&gt;Parameter!$A$8,$K71&lt;&gt;Parameter!$A$10,$K71&lt;&gt;Parameter!$A$11,$J71&lt;TODAY()),"Termin prüfen",IF(AND(OR($K71=Parameter!$A$4,$K71=Parameter!$A$5),TODAY()-$B71&gt;Parameter!$B$15),"Bearbeitung prüfen",IF(AND($K71&lt;&gt;Parameter!$A$8,$K71&lt;&gt;Parameter!$A$10,$K71&lt;&gt;Parameter!$A$11,$J71&gt;=TODAY(),$J71&lt;=TODAY()+Parameter!$B$16),"Termin naht","OK"))))))))))),"Angaben prüfen")</f>
        <v/>
      </c>
    </row>
    <row r="72" ht="22" customHeight="1">
      <c r="A72" s="17" t="n"/>
      <c r="B72" s="33" t="n"/>
      <c r="C72" s="17" t="n"/>
      <c r="D72" s="19" t="n"/>
      <c r="E72" s="19" t="n"/>
      <c r="F72" s="20" t="n"/>
      <c r="G72" s="17" t="n"/>
      <c r="H72" s="17" t="n"/>
      <c r="I72" s="19" t="n"/>
      <c r="J72" s="33" t="n"/>
      <c r="K72" s="17" t="n"/>
      <c r="L72" s="34" t="n"/>
      <c r="M72" s="35">
        <f>IFERROR(IF(OR($A72="",$F72="",$L72=""),"",ROUND($F72*$L72,2)),"")</f>
        <v/>
      </c>
      <c r="N72" s="33" t="n"/>
      <c r="O72" s="33" t="n"/>
      <c r="P72" s="23">
        <f>IFERROR(IF(OR($A72="",$B72="",$K72=""),"",IF(OR($K72=Parameter!$A$8,$K72=Parameter!$A$11),"",MAX(0,TODAY()-$B72))),"")</f>
        <v/>
      </c>
      <c r="Q72" s="24">
        <f>IFERROR(IF($A72="","",IF(OR($B72="",$C72="",$D72="",$E72="",$F72="",$G72="",$H72="",$I72="",$J72="",$K72=""),"Angaben prüfen",IF(AND(OR($K72=Parameter!$A$6,$K72=Parameter!$A$7,$K72=Parameter!$A$9,$K72=Parameter!$A$10,$K72=Parameter!$A$11),$L72=""),"Kalkulation prüfen",IF(OR(AND($N72&lt;&gt;"",$B72&lt;&gt;"",$N72&lt;$B72),AND($O72&lt;&gt;"",$N72&lt;&gt;"",$O72&lt;$N72)),"Datumsfolge prüfen",IF(AND($O72&lt;&gt;"",$N72=""),"Erledigungsdatum prüfen",IF(AND(OR($K72=Parameter!$A$10,$K72=Parameter!$A$11),$N72=""),"Erledigungsdatum prüfen",IF(AND($K72=Parameter!$A$10,$O72=""),"Abrechnung prüfen",IF(AND($K72=Parameter!$A$11,$O72=""),"Abrechnungsdatum prüfen",IF(AND($K72&lt;&gt;Parameter!$A$8,$K72&lt;&gt;Parameter!$A$10,$K72&lt;&gt;Parameter!$A$11,$J72&lt;TODAY()),"Termin prüfen",IF(AND(OR($K72=Parameter!$A$4,$K72=Parameter!$A$5),TODAY()-$B72&gt;Parameter!$B$15),"Bearbeitung prüfen",IF(AND($K72&lt;&gt;Parameter!$A$8,$K72&lt;&gt;Parameter!$A$10,$K72&lt;&gt;Parameter!$A$11,$J72&gt;=TODAY(),$J72&lt;=TODAY()+Parameter!$B$16),"Termin naht","OK"))))))))))),"Angaben prüfen")</f>
        <v/>
      </c>
    </row>
    <row r="73" ht="22" customHeight="1">
      <c r="A73" s="17" t="n"/>
      <c r="B73" s="33" t="n"/>
      <c r="C73" s="17" t="n"/>
      <c r="D73" s="19" t="n"/>
      <c r="E73" s="19" t="n"/>
      <c r="F73" s="20" t="n"/>
      <c r="G73" s="17" t="n"/>
      <c r="H73" s="17" t="n"/>
      <c r="I73" s="19" t="n"/>
      <c r="J73" s="33" t="n"/>
      <c r="K73" s="17" t="n"/>
      <c r="L73" s="34" t="n"/>
      <c r="M73" s="36">
        <f>IFERROR(IF(OR($A73="",$F73="",$L73=""),"",ROUND($F73*$L73,2)),"")</f>
        <v/>
      </c>
      <c r="N73" s="33" t="n"/>
      <c r="O73" s="33" t="n"/>
      <c r="P73" s="26">
        <f>IFERROR(IF(OR($A73="",$B73="",$K73=""),"",IF(OR($K73=Parameter!$A$8,$K73=Parameter!$A$11),"",MAX(0,TODAY()-$B73))),"")</f>
        <v/>
      </c>
      <c r="Q73" s="27">
        <f>IFERROR(IF($A73="","",IF(OR($B73="",$C73="",$D73="",$E73="",$F73="",$G73="",$H73="",$I73="",$J73="",$K73=""),"Angaben prüfen",IF(AND(OR($K73=Parameter!$A$6,$K73=Parameter!$A$7,$K73=Parameter!$A$9,$K73=Parameter!$A$10,$K73=Parameter!$A$11),$L73=""),"Kalkulation prüfen",IF(OR(AND($N73&lt;&gt;"",$B73&lt;&gt;"",$N73&lt;$B73),AND($O73&lt;&gt;"",$N73&lt;&gt;"",$O73&lt;$N73)),"Datumsfolge prüfen",IF(AND($O73&lt;&gt;"",$N73=""),"Erledigungsdatum prüfen",IF(AND(OR($K73=Parameter!$A$10,$K73=Parameter!$A$11),$N73=""),"Erledigungsdatum prüfen",IF(AND($K73=Parameter!$A$10,$O73=""),"Abrechnung prüfen",IF(AND($K73=Parameter!$A$11,$O73=""),"Abrechnungsdatum prüfen",IF(AND($K73&lt;&gt;Parameter!$A$8,$K73&lt;&gt;Parameter!$A$10,$K73&lt;&gt;Parameter!$A$11,$J73&lt;TODAY()),"Termin prüfen",IF(AND(OR($K73=Parameter!$A$4,$K73=Parameter!$A$5),TODAY()-$B73&gt;Parameter!$B$15),"Bearbeitung prüfen",IF(AND($K73&lt;&gt;Parameter!$A$8,$K73&lt;&gt;Parameter!$A$10,$K73&lt;&gt;Parameter!$A$11,$J73&gt;=TODAY(),$J73&lt;=TODAY()+Parameter!$B$16),"Termin naht","OK"))))))))))),"Angaben prüfen")</f>
        <v/>
      </c>
    </row>
    <row r="74" ht="22" customHeight="1">
      <c r="A74" s="17" t="n"/>
      <c r="B74" s="33" t="n"/>
      <c r="C74" s="17" t="n"/>
      <c r="D74" s="19" t="n"/>
      <c r="E74" s="19" t="n"/>
      <c r="F74" s="20" t="n"/>
      <c r="G74" s="17" t="n"/>
      <c r="H74" s="17" t="n"/>
      <c r="I74" s="19" t="n"/>
      <c r="J74" s="33" t="n"/>
      <c r="K74" s="17" t="n"/>
      <c r="L74" s="34" t="n"/>
      <c r="M74" s="35">
        <f>IFERROR(IF(OR($A74="",$F74="",$L74=""),"",ROUND($F74*$L74,2)),"")</f>
        <v/>
      </c>
      <c r="N74" s="33" t="n"/>
      <c r="O74" s="33" t="n"/>
      <c r="P74" s="23">
        <f>IFERROR(IF(OR($A74="",$B74="",$K74=""),"",IF(OR($K74=Parameter!$A$8,$K74=Parameter!$A$11),"",MAX(0,TODAY()-$B74))),"")</f>
        <v/>
      </c>
      <c r="Q74" s="24">
        <f>IFERROR(IF($A74="","",IF(OR($B74="",$C74="",$D74="",$E74="",$F74="",$G74="",$H74="",$I74="",$J74="",$K74=""),"Angaben prüfen",IF(AND(OR($K74=Parameter!$A$6,$K74=Parameter!$A$7,$K74=Parameter!$A$9,$K74=Parameter!$A$10,$K74=Parameter!$A$11),$L74=""),"Kalkulation prüfen",IF(OR(AND($N74&lt;&gt;"",$B74&lt;&gt;"",$N74&lt;$B74),AND($O74&lt;&gt;"",$N74&lt;&gt;"",$O74&lt;$N74)),"Datumsfolge prüfen",IF(AND($O74&lt;&gt;"",$N74=""),"Erledigungsdatum prüfen",IF(AND(OR($K74=Parameter!$A$10,$K74=Parameter!$A$11),$N74=""),"Erledigungsdatum prüfen",IF(AND($K74=Parameter!$A$10,$O74=""),"Abrechnung prüfen",IF(AND($K74=Parameter!$A$11,$O74=""),"Abrechnungsdatum prüfen",IF(AND($K74&lt;&gt;Parameter!$A$8,$K74&lt;&gt;Parameter!$A$10,$K74&lt;&gt;Parameter!$A$11,$J74&lt;TODAY()),"Termin prüfen",IF(AND(OR($K74=Parameter!$A$4,$K74=Parameter!$A$5),TODAY()-$B74&gt;Parameter!$B$15),"Bearbeitung prüfen",IF(AND($K74&lt;&gt;Parameter!$A$8,$K74&lt;&gt;Parameter!$A$10,$K74&lt;&gt;Parameter!$A$11,$J74&gt;=TODAY(),$J74&lt;=TODAY()+Parameter!$B$16),"Termin naht","OK"))))))))))),"Angaben prüfen")</f>
        <v/>
      </c>
    </row>
    <row r="75" ht="22" customHeight="1">
      <c r="A75" s="17" t="n"/>
      <c r="B75" s="33" t="n"/>
      <c r="C75" s="17" t="n"/>
      <c r="D75" s="19" t="n"/>
      <c r="E75" s="19" t="n"/>
      <c r="F75" s="20" t="n"/>
      <c r="G75" s="17" t="n"/>
      <c r="H75" s="17" t="n"/>
      <c r="I75" s="19" t="n"/>
      <c r="J75" s="33" t="n"/>
      <c r="K75" s="17" t="n"/>
      <c r="L75" s="34" t="n"/>
      <c r="M75" s="36">
        <f>IFERROR(IF(OR($A75="",$F75="",$L75=""),"",ROUND($F75*$L75,2)),"")</f>
        <v/>
      </c>
      <c r="N75" s="33" t="n"/>
      <c r="O75" s="33" t="n"/>
      <c r="P75" s="26">
        <f>IFERROR(IF(OR($A75="",$B75="",$K75=""),"",IF(OR($K75=Parameter!$A$8,$K75=Parameter!$A$11),"",MAX(0,TODAY()-$B75))),"")</f>
        <v/>
      </c>
      <c r="Q75" s="27">
        <f>IFERROR(IF($A75="","",IF(OR($B75="",$C75="",$D75="",$E75="",$F75="",$G75="",$H75="",$I75="",$J75="",$K75=""),"Angaben prüfen",IF(AND(OR($K75=Parameter!$A$6,$K75=Parameter!$A$7,$K75=Parameter!$A$9,$K75=Parameter!$A$10,$K75=Parameter!$A$11),$L75=""),"Kalkulation prüfen",IF(OR(AND($N75&lt;&gt;"",$B75&lt;&gt;"",$N75&lt;$B75),AND($O75&lt;&gt;"",$N75&lt;&gt;"",$O75&lt;$N75)),"Datumsfolge prüfen",IF(AND($O75&lt;&gt;"",$N75=""),"Erledigungsdatum prüfen",IF(AND(OR($K75=Parameter!$A$10,$K75=Parameter!$A$11),$N75=""),"Erledigungsdatum prüfen",IF(AND($K75=Parameter!$A$10,$O75=""),"Abrechnung prüfen",IF(AND($K75=Parameter!$A$11,$O75=""),"Abrechnungsdatum prüfen",IF(AND($K75&lt;&gt;Parameter!$A$8,$K75&lt;&gt;Parameter!$A$10,$K75&lt;&gt;Parameter!$A$11,$J75&lt;TODAY()),"Termin prüfen",IF(AND(OR($K75=Parameter!$A$4,$K75=Parameter!$A$5),TODAY()-$B75&gt;Parameter!$B$15),"Bearbeitung prüfen",IF(AND($K75&lt;&gt;Parameter!$A$8,$K75&lt;&gt;Parameter!$A$10,$K75&lt;&gt;Parameter!$A$11,$J75&gt;=TODAY(),$J75&lt;=TODAY()+Parameter!$B$16),"Termin naht","OK"))))))))))),"Angaben prüfen")</f>
        <v/>
      </c>
    </row>
    <row r="76" ht="22" customHeight="1">
      <c r="A76" s="17" t="n"/>
      <c r="B76" s="33" t="n"/>
      <c r="C76" s="17" t="n"/>
      <c r="D76" s="19" t="n"/>
      <c r="E76" s="19" t="n"/>
      <c r="F76" s="20" t="n"/>
      <c r="G76" s="17" t="n"/>
      <c r="H76" s="17" t="n"/>
      <c r="I76" s="19" t="n"/>
      <c r="J76" s="33" t="n"/>
      <c r="K76" s="17" t="n"/>
      <c r="L76" s="34" t="n"/>
      <c r="M76" s="35">
        <f>IFERROR(IF(OR($A76="",$F76="",$L76=""),"",ROUND($F76*$L76,2)),"")</f>
        <v/>
      </c>
      <c r="N76" s="33" t="n"/>
      <c r="O76" s="33" t="n"/>
      <c r="P76" s="23">
        <f>IFERROR(IF(OR($A76="",$B76="",$K76=""),"",IF(OR($K76=Parameter!$A$8,$K76=Parameter!$A$11),"",MAX(0,TODAY()-$B76))),"")</f>
        <v/>
      </c>
      <c r="Q76" s="24">
        <f>IFERROR(IF($A76="","",IF(OR($B76="",$C76="",$D76="",$E76="",$F76="",$G76="",$H76="",$I76="",$J76="",$K76=""),"Angaben prüfen",IF(AND(OR($K76=Parameter!$A$6,$K76=Parameter!$A$7,$K76=Parameter!$A$9,$K76=Parameter!$A$10,$K76=Parameter!$A$11),$L76=""),"Kalkulation prüfen",IF(OR(AND($N76&lt;&gt;"",$B76&lt;&gt;"",$N76&lt;$B76),AND($O76&lt;&gt;"",$N76&lt;&gt;"",$O76&lt;$N76)),"Datumsfolge prüfen",IF(AND($O76&lt;&gt;"",$N76=""),"Erledigungsdatum prüfen",IF(AND(OR($K76=Parameter!$A$10,$K76=Parameter!$A$11),$N76=""),"Erledigungsdatum prüfen",IF(AND($K76=Parameter!$A$10,$O76=""),"Abrechnung prüfen",IF(AND($K76=Parameter!$A$11,$O76=""),"Abrechnungsdatum prüfen",IF(AND($K76&lt;&gt;Parameter!$A$8,$K76&lt;&gt;Parameter!$A$10,$K76&lt;&gt;Parameter!$A$11,$J76&lt;TODAY()),"Termin prüfen",IF(AND(OR($K76=Parameter!$A$4,$K76=Parameter!$A$5),TODAY()-$B76&gt;Parameter!$B$15),"Bearbeitung prüfen",IF(AND($K76&lt;&gt;Parameter!$A$8,$K76&lt;&gt;Parameter!$A$10,$K76&lt;&gt;Parameter!$A$11,$J76&gt;=TODAY(),$J76&lt;=TODAY()+Parameter!$B$16),"Termin naht","OK"))))))))))),"Angaben prüfen")</f>
        <v/>
      </c>
    </row>
    <row r="77" ht="22" customHeight="1">
      <c r="A77" s="17" t="n"/>
      <c r="B77" s="33" t="n"/>
      <c r="C77" s="17" t="n"/>
      <c r="D77" s="19" t="n"/>
      <c r="E77" s="19" t="n"/>
      <c r="F77" s="20" t="n"/>
      <c r="G77" s="17" t="n"/>
      <c r="H77" s="17" t="n"/>
      <c r="I77" s="19" t="n"/>
      <c r="J77" s="33" t="n"/>
      <c r="K77" s="17" t="n"/>
      <c r="L77" s="34" t="n"/>
      <c r="M77" s="36">
        <f>IFERROR(IF(OR($A77="",$F77="",$L77=""),"",ROUND($F77*$L77,2)),"")</f>
        <v/>
      </c>
      <c r="N77" s="33" t="n"/>
      <c r="O77" s="33" t="n"/>
      <c r="P77" s="26">
        <f>IFERROR(IF(OR($A77="",$B77="",$K77=""),"",IF(OR($K77=Parameter!$A$8,$K77=Parameter!$A$11),"",MAX(0,TODAY()-$B77))),"")</f>
        <v/>
      </c>
      <c r="Q77" s="27">
        <f>IFERROR(IF($A77="","",IF(OR($B77="",$C77="",$D77="",$E77="",$F77="",$G77="",$H77="",$I77="",$J77="",$K77=""),"Angaben prüfen",IF(AND(OR($K77=Parameter!$A$6,$K77=Parameter!$A$7,$K77=Parameter!$A$9,$K77=Parameter!$A$10,$K77=Parameter!$A$11),$L77=""),"Kalkulation prüfen",IF(OR(AND($N77&lt;&gt;"",$B77&lt;&gt;"",$N77&lt;$B77),AND($O77&lt;&gt;"",$N77&lt;&gt;"",$O77&lt;$N77)),"Datumsfolge prüfen",IF(AND($O77&lt;&gt;"",$N77=""),"Erledigungsdatum prüfen",IF(AND(OR($K77=Parameter!$A$10,$K77=Parameter!$A$11),$N77=""),"Erledigungsdatum prüfen",IF(AND($K77=Parameter!$A$10,$O77=""),"Abrechnung prüfen",IF(AND($K77=Parameter!$A$11,$O77=""),"Abrechnungsdatum prüfen",IF(AND($K77&lt;&gt;Parameter!$A$8,$K77&lt;&gt;Parameter!$A$10,$K77&lt;&gt;Parameter!$A$11,$J77&lt;TODAY()),"Termin prüfen",IF(AND(OR($K77=Parameter!$A$4,$K77=Parameter!$A$5),TODAY()-$B77&gt;Parameter!$B$15),"Bearbeitung prüfen",IF(AND($K77&lt;&gt;Parameter!$A$8,$K77&lt;&gt;Parameter!$A$10,$K77&lt;&gt;Parameter!$A$11,$J77&gt;=TODAY(),$J77&lt;=TODAY()+Parameter!$B$16),"Termin naht","OK"))))))))))),"Angaben prüfen")</f>
        <v/>
      </c>
    </row>
    <row r="78" ht="22" customHeight="1">
      <c r="A78" s="17" t="n"/>
      <c r="B78" s="33" t="n"/>
      <c r="C78" s="17" t="n"/>
      <c r="D78" s="19" t="n"/>
      <c r="E78" s="19" t="n"/>
      <c r="F78" s="20" t="n"/>
      <c r="G78" s="17" t="n"/>
      <c r="H78" s="17" t="n"/>
      <c r="I78" s="19" t="n"/>
      <c r="J78" s="33" t="n"/>
      <c r="K78" s="17" t="n"/>
      <c r="L78" s="34" t="n"/>
      <c r="M78" s="35">
        <f>IFERROR(IF(OR($A78="",$F78="",$L78=""),"",ROUND($F78*$L78,2)),"")</f>
        <v/>
      </c>
      <c r="N78" s="33" t="n"/>
      <c r="O78" s="33" t="n"/>
      <c r="P78" s="23">
        <f>IFERROR(IF(OR($A78="",$B78="",$K78=""),"",IF(OR($K78=Parameter!$A$8,$K78=Parameter!$A$11),"",MAX(0,TODAY()-$B78))),"")</f>
        <v/>
      </c>
      <c r="Q78" s="24">
        <f>IFERROR(IF($A78="","",IF(OR($B78="",$C78="",$D78="",$E78="",$F78="",$G78="",$H78="",$I78="",$J78="",$K78=""),"Angaben prüfen",IF(AND(OR($K78=Parameter!$A$6,$K78=Parameter!$A$7,$K78=Parameter!$A$9,$K78=Parameter!$A$10,$K78=Parameter!$A$11),$L78=""),"Kalkulation prüfen",IF(OR(AND($N78&lt;&gt;"",$B78&lt;&gt;"",$N78&lt;$B78),AND($O78&lt;&gt;"",$N78&lt;&gt;"",$O78&lt;$N78)),"Datumsfolge prüfen",IF(AND($O78&lt;&gt;"",$N78=""),"Erledigungsdatum prüfen",IF(AND(OR($K78=Parameter!$A$10,$K78=Parameter!$A$11),$N78=""),"Erledigungsdatum prüfen",IF(AND($K78=Parameter!$A$10,$O78=""),"Abrechnung prüfen",IF(AND($K78=Parameter!$A$11,$O78=""),"Abrechnungsdatum prüfen",IF(AND($K78&lt;&gt;Parameter!$A$8,$K78&lt;&gt;Parameter!$A$10,$K78&lt;&gt;Parameter!$A$11,$J78&lt;TODAY()),"Termin prüfen",IF(AND(OR($K78=Parameter!$A$4,$K78=Parameter!$A$5),TODAY()-$B78&gt;Parameter!$B$15),"Bearbeitung prüfen",IF(AND($K78&lt;&gt;Parameter!$A$8,$K78&lt;&gt;Parameter!$A$10,$K78&lt;&gt;Parameter!$A$11,$J78&gt;=TODAY(),$J78&lt;=TODAY()+Parameter!$B$16),"Termin naht","OK"))))))))))),"Angaben prüfen")</f>
        <v/>
      </c>
    </row>
    <row r="79" ht="22" customHeight="1">
      <c r="A79" s="17" t="n"/>
      <c r="B79" s="33" t="n"/>
      <c r="C79" s="17" t="n"/>
      <c r="D79" s="19" t="n"/>
      <c r="E79" s="19" t="n"/>
      <c r="F79" s="20" t="n"/>
      <c r="G79" s="17" t="n"/>
      <c r="H79" s="17" t="n"/>
      <c r="I79" s="19" t="n"/>
      <c r="J79" s="33" t="n"/>
      <c r="K79" s="17" t="n"/>
      <c r="L79" s="34" t="n"/>
      <c r="M79" s="36">
        <f>IFERROR(IF(OR($A79="",$F79="",$L79=""),"",ROUND($F79*$L79,2)),"")</f>
        <v/>
      </c>
      <c r="N79" s="33" t="n"/>
      <c r="O79" s="33" t="n"/>
      <c r="P79" s="26">
        <f>IFERROR(IF(OR($A79="",$B79="",$K79=""),"",IF(OR($K79=Parameter!$A$8,$K79=Parameter!$A$11),"",MAX(0,TODAY()-$B79))),"")</f>
        <v/>
      </c>
      <c r="Q79" s="27">
        <f>IFERROR(IF($A79="","",IF(OR($B79="",$C79="",$D79="",$E79="",$F79="",$G79="",$H79="",$I79="",$J79="",$K79=""),"Angaben prüfen",IF(AND(OR($K79=Parameter!$A$6,$K79=Parameter!$A$7,$K79=Parameter!$A$9,$K79=Parameter!$A$10,$K79=Parameter!$A$11),$L79=""),"Kalkulation prüfen",IF(OR(AND($N79&lt;&gt;"",$B79&lt;&gt;"",$N79&lt;$B79),AND($O79&lt;&gt;"",$N79&lt;&gt;"",$O79&lt;$N79)),"Datumsfolge prüfen",IF(AND($O79&lt;&gt;"",$N79=""),"Erledigungsdatum prüfen",IF(AND(OR($K79=Parameter!$A$10,$K79=Parameter!$A$11),$N79=""),"Erledigungsdatum prüfen",IF(AND($K79=Parameter!$A$10,$O79=""),"Abrechnung prüfen",IF(AND($K79=Parameter!$A$11,$O79=""),"Abrechnungsdatum prüfen",IF(AND($K79&lt;&gt;Parameter!$A$8,$K79&lt;&gt;Parameter!$A$10,$K79&lt;&gt;Parameter!$A$11,$J79&lt;TODAY()),"Termin prüfen",IF(AND(OR($K79=Parameter!$A$4,$K79=Parameter!$A$5),TODAY()-$B79&gt;Parameter!$B$15),"Bearbeitung prüfen",IF(AND($K79&lt;&gt;Parameter!$A$8,$K79&lt;&gt;Parameter!$A$10,$K79&lt;&gt;Parameter!$A$11,$J79&gt;=TODAY(),$J79&lt;=TODAY()+Parameter!$B$16),"Termin naht","OK"))))))))))),"Angaben prüfen")</f>
        <v/>
      </c>
    </row>
    <row r="80" ht="22" customHeight="1">
      <c r="A80" s="17" t="n"/>
      <c r="B80" s="33" t="n"/>
      <c r="C80" s="17" t="n"/>
      <c r="D80" s="19" t="n"/>
      <c r="E80" s="19" t="n"/>
      <c r="F80" s="20" t="n"/>
      <c r="G80" s="17" t="n"/>
      <c r="H80" s="17" t="n"/>
      <c r="I80" s="19" t="n"/>
      <c r="J80" s="33" t="n"/>
      <c r="K80" s="17" t="n"/>
      <c r="L80" s="34" t="n"/>
      <c r="M80" s="35">
        <f>IFERROR(IF(OR($A80="",$F80="",$L80=""),"",ROUND($F80*$L80,2)),"")</f>
        <v/>
      </c>
      <c r="N80" s="33" t="n"/>
      <c r="O80" s="33" t="n"/>
      <c r="P80" s="23">
        <f>IFERROR(IF(OR($A80="",$B80="",$K80=""),"",IF(OR($K80=Parameter!$A$8,$K80=Parameter!$A$11),"",MAX(0,TODAY()-$B80))),"")</f>
        <v/>
      </c>
      <c r="Q80" s="24">
        <f>IFERROR(IF($A80="","",IF(OR($B80="",$C80="",$D80="",$E80="",$F80="",$G80="",$H80="",$I80="",$J80="",$K80=""),"Angaben prüfen",IF(AND(OR($K80=Parameter!$A$6,$K80=Parameter!$A$7,$K80=Parameter!$A$9,$K80=Parameter!$A$10,$K80=Parameter!$A$11),$L80=""),"Kalkulation prüfen",IF(OR(AND($N80&lt;&gt;"",$B80&lt;&gt;"",$N80&lt;$B80),AND($O80&lt;&gt;"",$N80&lt;&gt;"",$O80&lt;$N80)),"Datumsfolge prüfen",IF(AND($O80&lt;&gt;"",$N80=""),"Erledigungsdatum prüfen",IF(AND(OR($K80=Parameter!$A$10,$K80=Parameter!$A$11),$N80=""),"Erledigungsdatum prüfen",IF(AND($K80=Parameter!$A$10,$O80=""),"Abrechnung prüfen",IF(AND($K80=Parameter!$A$11,$O80=""),"Abrechnungsdatum prüfen",IF(AND($K80&lt;&gt;Parameter!$A$8,$K80&lt;&gt;Parameter!$A$10,$K80&lt;&gt;Parameter!$A$11,$J80&lt;TODAY()),"Termin prüfen",IF(AND(OR($K80=Parameter!$A$4,$K80=Parameter!$A$5),TODAY()-$B80&gt;Parameter!$B$15),"Bearbeitung prüfen",IF(AND($K80&lt;&gt;Parameter!$A$8,$K80&lt;&gt;Parameter!$A$10,$K80&lt;&gt;Parameter!$A$11,$J80&gt;=TODAY(),$J80&lt;=TODAY()+Parameter!$B$16),"Termin naht","OK"))))))))))),"Angaben prüfen")</f>
        <v/>
      </c>
    </row>
    <row r="81" ht="22" customHeight="1">
      <c r="A81" s="17" t="n"/>
      <c r="B81" s="33" t="n"/>
      <c r="C81" s="17" t="n"/>
      <c r="D81" s="19" t="n"/>
      <c r="E81" s="19" t="n"/>
      <c r="F81" s="20" t="n"/>
      <c r="G81" s="17" t="n"/>
      <c r="H81" s="17" t="n"/>
      <c r="I81" s="19" t="n"/>
      <c r="J81" s="33" t="n"/>
      <c r="K81" s="17" t="n"/>
      <c r="L81" s="34" t="n"/>
      <c r="M81" s="36">
        <f>IFERROR(IF(OR($A81="",$F81="",$L81=""),"",ROUND($F81*$L81,2)),"")</f>
        <v/>
      </c>
      <c r="N81" s="33" t="n"/>
      <c r="O81" s="33" t="n"/>
      <c r="P81" s="26">
        <f>IFERROR(IF(OR($A81="",$B81="",$K81=""),"",IF(OR($K81=Parameter!$A$8,$K81=Parameter!$A$11),"",MAX(0,TODAY()-$B81))),"")</f>
        <v/>
      </c>
      <c r="Q81" s="27">
        <f>IFERROR(IF($A81="","",IF(OR($B81="",$C81="",$D81="",$E81="",$F81="",$G81="",$H81="",$I81="",$J81="",$K81=""),"Angaben prüfen",IF(AND(OR($K81=Parameter!$A$6,$K81=Parameter!$A$7,$K81=Parameter!$A$9,$K81=Parameter!$A$10,$K81=Parameter!$A$11),$L81=""),"Kalkulation prüfen",IF(OR(AND($N81&lt;&gt;"",$B81&lt;&gt;"",$N81&lt;$B81),AND($O81&lt;&gt;"",$N81&lt;&gt;"",$O81&lt;$N81)),"Datumsfolge prüfen",IF(AND($O81&lt;&gt;"",$N81=""),"Erledigungsdatum prüfen",IF(AND(OR($K81=Parameter!$A$10,$K81=Parameter!$A$11),$N81=""),"Erledigungsdatum prüfen",IF(AND($K81=Parameter!$A$10,$O81=""),"Abrechnung prüfen",IF(AND($K81=Parameter!$A$11,$O81=""),"Abrechnungsdatum prüfen",IF(AND($K81&lt;&gt;Parameter!$A$8,$K81&lt;&gt;Parameter!$A$10,$K81&lt;&gt;Parameter!$A$11,$J81&lt;TODAY()),"Termin prüfen",IF(AND(OR($K81=Parameter!$A$4,$K81=Parameter!$A$5),TODAY()-$B81&gt;Parameter!$B$15),"Bearbeitung prüfen",IF(AND($K81&lt;&gt;Parameter!$A$8,$K81&lt;&gt;Parameter!$A$10,$K81&lt;&gt;Parameter!$A$11,$J81&gt;=TODAY(),$J81&lt;=TODAY()+Parameter!$B$16),"Termin naht","OK"))))))))))),"Angaben prüfen")</f>
        <v/>
      </c>
    </row>
    <row r="82" ht="22" customHeight="1">
      <c r="A82" s="17" t="n"/>
      <c r="B82" s="33" t="n"/>
      <c r="C82" s="17" t="n"/>
      <c r="D82" s="19" t="n"/>
      <c r="E82" s="19" t="n"/>
      <c r="F82" s="20" t="n"/>
      <c r="G82" s="17" t="n"/>
      <c r="H82" s="17" t="n"/>
      <c r="I82" s="19" t="n"/>
      <c r="J82" s="33" t="n"/>
      <c r="K82" s="17" t="n"/>
      <c r="L82" s="34" t="n"/>
      <c r="M82" s="35">
        <f>IFERROR(IF(OR($A82="",$F82="",$L82=""),"",ROUND($F82*$L82,2)),"")</f>
        <v/>
      </c>
      <c r="N82" s="33" t="n"/>
      <c r="O82" s="33" t="n"/>
      <c r="P82" s="23">
        <f>IFERROR(IF(OR($A82="",$B82="",$K82=""),"",IF(OR($K82=Parameter!$A$8,$K82=Parameter!$A$11),"",MAX(0,TODAY()-$B82))),"")</f>
        <v/>
      </c>
      <c r="Q82" s="24">
        <f>IFERROR(IF($A82="","",IF(OR($B82="",$C82="",$D82="",$E82="",$F82="",$G82="",$H82="",$I82="",$J82="",$K82=""),"Angaben prüfen",IF(AND(OR($K82=Parameter!$A$6,$K82=Parameter!$A$7,$K82=Parameter!$A$9,$K82=Parameter!$A$10,$K82=Parameter!$A$11),$L82=""),"Kalkulation prüfen",IF(OR(AND($N82&lt;&gt;"",$B82&lt;&gt;"",$N82&lt;$B82),AND($O82&lt;&gt;"",$N82&lt;&gt;"",$O82&lt;$N82)),"Datumsfolge prüfen",IF(AND($O82&lt;&gt;"",$N82=""),"Erledigungsdatum prüfen",IF(AND(OR($K82=Parameter!$A$10,$K82=Parameter!$A$11),$N82=""),"Erledigungsdatum prüfen",IF(AND($K82=Parameter!$A$10,$O82=""),"Abrechnung prüfen",IF(AND($K82=Parameter!$A$11,$O82=""),"Abrechnungsdatum prüfen",IF(AND($K82&lt;&gt;Parameter!$A$8,$K82&lt;&gt;Parameter!$A$10,$K82&lt;&gt;Parameter!$A$11,$J82&lt;TODAY()),"Termin prüfen",IF(AND(OR($K82=Parameter!$A$4,$K82=Parameter!$A$5),TODAY()-$B82&gt;Parameter!$B$15),"Bearbeitung prüfen",IF(AND($K82&lt;&gt;Parameter!$A$8,$K82&lt;&gt;Parameter!$A$10,$K82&lt;&gt;Parameter!$A$11,$J82&gt;=TODAY(),$J82&lt;=TODAY()+Parameter!$B$16),"Termin naht","OK"))))))))))),"Angaben prüfen")</f>
        <v/>
      </c>
    </row>
    <row r="83" ht="22" customHeight="1">
      <c r="A83" s="17" t="n"/>
      <c r="B83" s="33" t="n"/>
      <c r="C83" s="17" t="n"/>
      <c r="D83" s="19" t="n"/>
      <c r="E83" s="19" t="n"/>
      <c r="F83" s="20" t="n"/>
      <c r="G83" s="17" t="n"/>
      <c r="H83" s="17" t="n"/>
      <c r="I83" s="19" t="n"/>
      <c r="J83" s="33" t="n"/>
      <c r="K83" s="17" t="n"/>
      <c r="L83" s="34" t="n"/>
      <c r="M83" s="36">
        <f>IFERROR(IF(OR($A83="",$F83="",$L83=""),"",ROUND($F83*$L83,2)),"")</f>
        <v/>
      </c>
      <c r="N83" s="33" t="n"/>
      <c r="O83" s="33" t="n"/>
      <c r="P83" s="26">
        <f>IFERROR(IF(OR($A83="",$B83="",$K83=""),"",IF(OR($K83=Parameter!$A$8,$K83=Parameter!$A$11),"",MAX(0,TODAY()-$B83))),"")</f>
        <v/>
      </c>
      <c r="Q83" s="27">
        <f>IFERROR(IF($A83="","",IF(OR($B83="",$C83="",$D83="",$E83="",$F83="",$G83="",$H83="",$I83="",$J83="",$K83=""),"Angaben prüfen",IF(AND(OR($K83=Parameter!$A$6,$K83=Parameter!$A$7,$K83=Parameter!$A$9,$K83=Parameter!$A$10,$K83=Parameter!$A$11),$L83=""),"Kalkulation prüfen",IF(OR(AND($N83&lt;&gt;"",$B83&lt;&gt;"",$N83&lt;$B83),AND($O83&lt;&gt;"",$N83&lt;&gt;"",$O83&lt;$N83)),"Datumsfolge prüfen",IF(AND($O83&lt;&gt;"",$N83=""),"Erledigungsdatum prüfen",IF(AND(OR($K83=Parameter!$A$10,$K83=Parameter!$A$11),$N83=""),"Erledigungsdatum prüfen",IF(AND($K83=Parameter!$A$10,$O83=""),"Abrechnung prüfen",IF(AND($K83=Parameter!$A$11,$O83=""),"Abrechnungsdatum prüfen",IF(AND($K83&lt;&gt;Parameter!$A$8,$K83&lt;&gt;Parameter!$A$10,$K83&lt;&gt;Parameter!$A$11,$J83&lt;TODAY()),"Termin prüfen",IF(AND(OR($K83=Parameter!$A$4,$K83=Parameter!$A$5),TODAY()-$B83&gt;Parameter!$B$15),"Bearbeitung prüfen",IF(AND($K83&lt;&gt;Parameter!$A$8,$K83&lt;&gt;Parameter!$A$10,$K83&lt;&gt;Parameter!$A$11,$J83&gt;=TODAY(),$J83&lt;=TODAY()+Parameter!$B$16),"Termin naht","OK"))))))))))),"Angaben prüfen")</f>
        <v/>
      </c>
    </row>
    <row r="84" ht="22" customHeight="1">
      <c r="A84" s="17" t="n"/>
      <c r="B84" s="33" t="n"/>
      <c r="C84" s="17" t="n"/>
      <c r="D84" s="19" t="n"/>
      <c r="E84" s="19" t="n"/>
      <c r="F84" s="20" t="n"/>
      <c r="G84" s="17" t="n"/>
      <c r="H84" s="17" t="n"/>
      <c r="I84" s="19" t="n"/>
      <c r="J84" s="33" t="n"/>
      <c r="K84" s="17" t="n"/>
      <c r="L84" s="34" t="n"/>
      <c r="M84" s="35">
        <f>IFERROR(IF(OR($A84="",$F84="",$L84=""),"",ROUND($F84*$L84,2)),"")</f>
        <v/>
      </c>
      <c r="N84" s="33" t="n"/>
      <c r="O84" s="33" t="n"/>
      <c r="P84" s="23">
        <f>IFERROR(IF(OR($A84="",$B84="",$K84=""),"",IF(OR($K84=Parameter!$A$8,$K84=Parameter!$A$11),"",MAX(0,TODAY()-$B84))),"")</f>
        <v/>
      </c>
      <c r="Q84" s="24">
        <f>IFERROR(IF($A84="","",IF(OR($B84="",$C84="",$D84="",$E84="",$F84="",$G84="",$H84="",$I84="",$J84="",$K84=""),"Angaben prüfen",IF(AND(OR($K84=Parameter!$A$6,$K84=Parameter!$A$7,$K84=Parameter!$A$9,$K84=Parameter!$A$10,$K84=Parameter!$A$11),$L84=""),"Kalkulation prüfen",IF(OR(AND($N84&lt;&gt;"",$B84&lt;&gt;"",$N84&lt;$B84),AND($O84&lt;&gt;"",$N84&lt;&gt;"",$O84&lt;$N84)),"Datumsfolge prüfen",IF(AND($O84&lt;&gt;"",$N84=""),"Erledigungsdatum prüfen",IF(AND(OR($K84=Parameter!$A$10,$K84=Parameter!$A$11),$N84=""),"Erledigungsdatum prüfen",IF(AND($K84=Parameter!$A$10,$O84=""),"Abrechnung prüfen",IF(AND($K84=Parameter!$A$11,$O84=""),"Abrechnungsdatum prüfen",IF(AND($K84&lt;&gt;Parameter!$A$8,$K84&lt;&gt;Parameter!$A$10,$K84&lt;&gt;Parameter!$A$11,$J84&lt;TODAY()),"Termin prüfen",IF(AND(OR($K84=Parameter!$A$4,$K84=Parameter!$A$5),TODAY()-$B84&gt;Parameter!$B$15),"Bearbeitung prüfen",IF(AND($K84&lt;&gt;Parameter!$A$8,$K84&lt;&gt;Parameter!$A$10,$K84&lt;&gt;Parameter!$A$11,$J84&gt;=TODAY(),$J84&lt;=TODAY()+Parameter!$B$16),"Termin naht","OK"))))))))))),"Angaben prüfen")</f>
        <v/>
      </c>
    </row>
    <row r="85" ht="22" customHeight="1">
      <c r="A85" s="17" t="n"/>
      <c r="B85" s="33" t="n"/>
      <c r="C85" s="17" t="n"/>
      <c r="D85" s="19" t="n"/>
      <c r="E85" s="19" t="n"/>
      <c r="F85" s="20" t="n"/>
      <c r="G85" s="17" t="n"/>
      <c r="H85" s="17" t="n"/>
      <c r="I85" s="19" t="n"/>
      <c r="J85" s="33" t="n"/>
      <c r="K85" s="17" t="n"/>
      <c r="L85" s="34" t="n"/>
      <c r="M85" s="36">
        <f>IFERROR(IF(OR($A85="",$F85="",$L85=""),"",ROUND($F85*$L85,2)),"")</f>
        <v/>
      </c>
      <c r="N85" s="33" t="n"/>
      <c r="O85" s="33" t="n"/>
      <c r="P85" s="26">
        <f>IFERROR(IF(OR($A85="",$B85="",$K85=""),"",IF(OR($K85=Parameter!$A$8,$K85=Parameter!$A$11),"",MAX(0,TODAY()-$B85))),"")</f>
        <v/>
      </c>
      <c r="Q85" s="27">
        <f>IFERROR(IF($A85="","",IF(OR($B85="",$C85="",$D85="",$E85="",$F85="",$G85="",$H85="",$I85="",$J85="",$K85=""),"Angaben prüfen",IF(AND(OR($K85=Parameter!$A$6,$K85=Parameter!$A$7,$K85=Parameter!$A$9,$K85=Parameter!$A$10,$K85=Parameter!$A$11),$L85=""),"Kalkulation prüfen",IF(OR(AND($N85&lt;&gt;"",$B85&lt;&gt;"",$N85&lt;$B85),AND($O85&lt;&gt;"",$N85&lt;&gt;"",$O85&lt;$N85)),"Datumsfolge prüfen",IF(AND($O85&lt;&gt;"",$N85=""),"Erledigungsdatum prüfen",IF(AND(OR($K85=Parameter!$A$10,$K85=Parameter!$A$11),$N85=""),"Erledigungsdatum prüfen",IF(AND($K85=Parameter!$A$10,$O85=""),"Abrechnung prüfen",IF(AND($K85=Parameter!$A$11,$O85=""),"Abrechnungsdatum prüfen",IF(AND($K85&lt;&gt;Parameter!$A$8,$K85&lt;&gt;Parameter!$A$10,$K85&lt;&gt;Parameter!$A$11,$J85&lt;TODAY()),"Termin prüfen",IF(AND(OR($K85=Parameter!$A$4,$K85=Parameter!$A$5),TODAY()-$B85&gt;Parameter!$B$15),"Bearbeitung prüfen",IF(AND($K85&lt;&gt;Parameter!$A$8,$K85&lt;&gt;Parameter!$A$10,$K85&lt;&gt;Parameter!$A$11,$J85&gt;=TODAY(),$J85&lt;=TODAY()+Parameter!$B$16),"Termin naht","OK"))))))))))),"Angaben prüfen")</f>
        <v/>
      </c>
    </row>
    <row r="86" ht="22" customHeight="1">
      <c r="A86" s="17" t="n"/>
      <c r="B86" s="33" t="n"/>
      <c r="C86" s="17" t="n"/>
      <c r="D86" s="19" t="n"/>
      <c r="E86" s="19" t="n"/>
      <c r="F86" s="20" t="n"/>
      <c r="G86" s="17" t="n"/>
      <c r="H86" s="17" t="n"/>
      <c r="I86" s="19" t="n"/>
      <c r="J86" s="33" t="n"/>
      <c r="K86" s="17" t="n"/>
      <c r="L86" s="34" t="n"/>
      <c r="M86" s="35">
        <f>IFERROR(IF(OR($A86="",$F86="",$L86=""),"",ROUND($F86*$L86,2)),"")</f>
        <v/>
      </c>
      <c r="N86" s="33" t="n"/>
      <c r="O86" s="33" t="n"/>
      <c r="P86" s="23">
        <f>IFERROR(IF(OR($A86="",$B86="",$K86=""),"",IF(OR($K86=Parameter!$A$8,$K86=Parameter!$A$11),"",MAX(0,TODAY()-$B86))),"")</f>
        <v/>
      </c>
      <c r="Q86" s="24">
        <f>IFERROR(IF($A86="","",IF(OR($B86="",$C86="",$D86="",$E86="",$F86="",$G86="",$H86="",$I86="",$J86="",$K86=""),"Angaben prüfen",IF(AND(OR($K86=Parameter!$A$6,$K86=Parameter!$A$7,$K86=Parameter!$A$9,$K86=Parameter!$A$10,$K86=Parameter!$A$11),$L86=""),"Kalkulation prüfen",IF(OR(AND($N86&lt;&gt;"",$B86&lt;&gt;"",$N86&lt;$B86),AND($O86&lt;&gt;"",$N86&lt;&gt;"",$O86&lt;$N86)),"Datumsfolge prüfen",IF(AND($O86&lt;&gt;"",$N86=""),"Erledigungsdatum prüfen",IF(AND(OR($K86=Parameter!$A$10,$K86=Parameter!$A$11),$N86=""),"Erledigungsdatum prüfen",IF(AND($K86=Parameter!$A$10,$O86=""),"Abrechnung prüfen",IF(AND($K86=Parameter!$A$11,$O86=""),"Abrechnungsdatum prüfen",IF(AND($K86&lt;&gt;Parameter!$A$8,$K86&lt;&gt;Parameter!$A$10,$K86&lt;&gt;Parameter!$A$11,$J86&lt;TODAY()),"Termin prüfen",IF(AND(OR($K86=Parameter!$A$4,$K86=Parameter!$A$5),TODAY()-$B86&gt;Parameter!$B$15),"Bearbeitung prüfen",IF(AND($K86&lt;&gt;Parameter!$A$8,$K86&lt;&gt;Parameter!$A$10,$K86&lt;&gt;Parameter!$A$11,$J86&gt;=TODAY(),$J86&lt;=TODAY()+Parameter!$B$16),"Termin naht","OK"))))))))))),"Angaben prüfen")</f>
        <v/>
      </c>
    </row>
    <row r="87" ht="22" customHeight="1">
      <c r="A87" s="17" t="n"/>
      <c r="B87" s="33" t="n"/>
      <c r="C87" s="17" t="n"/>
      <c r="D87" s="19" t="n"/>
      <c r="E87" s="19" t="n"/>
      <c r="F87" s="20" t="n"/>
      <c r="G87" s="17" t="n"/>
      <c r="H87" s="17" t="n"/>
      <c r="I87" s="19" t="n"/>
      <c r="J87" s="33" t="n"/>
      <c r="K87" s="17" t="n"/>
      <c r="L87" s="34" t="n"/>
      <c r="M87" s="36">
        <f>IFERROR(IF(OR($A87="",$F87="",$L87=""),"",ROUND($F87*$L87,2)),"")</f>
        <v/>
      </c>
      <c r="N87" s="33" t="n"/>
      <c r="O87" s="33" t="n"/>
      <c r="P87" s="26">
        <f>IFERROR(IF(OR($A87="",$B87="",$K87=""),"",IF(OR($K87=Parameter!$A$8,$K87=Parameter!$A$11),"",MAX(0,TODAY()-$B87))),"")</f>
        <v/>
      </c>
      <c r="Q87" s="27">
        <f>IFERROR(IF($A87="","",IF(OR($B87="",$C87="",$D87="",$E87="",$F87="",$G87="",$H87="",$I87="",$J87="",$K87=""),"Angaben prüfen",IF(AND(OR($K87=Parameter!$A$6,$K87=Parameter!$A$7,$K87=Parameter!$A$9,$K87=Parameter!$A$10,$K87=Parameter!$A$11),$L87=""),"Kalkulation prüfen",IF(OR(AND($N87&lt;&gt;"",$B87&lt;&gt;"",$N87&lt;$B87),AND($O87&lt;&gt;"",$N87&lt;&gt;"",$O87&lt;$N87)),"Datumsfolge prüfen",IF(AND($O87&lt;&gt;"",$N87=""),"Erledigungsdatum prüfen",IF(AND(OR($K87=Parameter!$A$10,$K87=Parameter!$A$11),$N87=""),"Erledigungsdatum prüfen",IF(AND($K87=Parameter!$A$10,$O87=""),"Abrechnung prüfen",IF(AND($K87=Parameter!$A$11,$O87=""),"Abrechnungsdatum prüfen",IF(AND($K87&lt;&gt;Parameter!$A$8,$K87&lt;&gt;Parameter!$A$10,$K87&lt;&gt;Parameter!$A$11,$J87&lt;TODAY()),"Termin prüfen",IF(AND(OR($K87=Parameter!$A$4,$K87=Parameter!$A$5),TODAY()-$B87&gt;Parameter!$B$15),"Bearbeitung prüfen",IF(AND($K87&lt;&gt;Parameter!$A$8,$K87&lt;&gt;Parameter!$A$10,$K87&lt;&gt;Parameter!$A$11,$J87&gt;=TODAY(),$J87&lt;=TODAY()+Parameter!$B$16),"Termin naht","OK"))))))))))),"Angaben prüfen")</f>
        <v/>
      </c>
    </row>
    <row r="88" ht="22" customHeight="1">
      <c r="A88" s="17" t="n"/>
      <c r="B88" s="33" t="n"/>
      <c r="C88" s="17" t="n"/>
      <c r="D88" s="19" t="n"/>
      <c r="E88" s="19" t="n"/>
      <c r="F88" s="20" t="n"/>
      <c r="G88" s="17" t="n"/>
      <c r="H88" s="17" t="n"/>
      <c r="I88" s="19" t="n"/>
      <c r="J88" s="33" t="n"/>
      <c r="K88" s="17" t="n"/>
      <c r="L88" s="34" t="n"/>
      <c r="M88" s="35">
        <f>IFERROR(IF(OR($A88="",$F88="",$L88=""),"",ROUND($F88*$L88,2)),"")</f>
        <v/>
      </c>
      <c r="N88" s="33" t="n"/>
      <c r="O88" s="33" t="n"/>
      <c r="P88" s="23">
        <f>IFERROR(IF(OR($A88="",$B88="",$K88=""),"",IF(OR($K88=Parameter!$A$8,$K88=Parameter!$A$11),"",MAX(0,TODAY()-$B88))),"")</f>
        <v/>
      </c>
      <c r="Q88" s="24">
        <f>IFERROR(IF($A88="","",IF(OR($B88="",$C88="",$D88="",$E88="",$F88="",$G88="",$H88="",$I88="",$J88="",$K88=""),"Angaben prüfen",IF(AND(OR($K88=Parameter!$A$6,$K88=Parameter!$A$7,$K88=Parameter!$A$9,$K88=Parameter!$A$10,$K88=Parameter!$A$11),$L88=""),"Kalkulation prüfen",IF(OR(AND($N88&lt;&gt;"",$B88&lt;&gt;"",$N88&lt;$B88),AND($O88&lt;&gt;"",$N88&lt;&gt;"",$O88&lt;$N88)),"Datumsfolge prüfen",IF(AND($O88&lt;&gt;"",$N88=""),"Erledigungsdatum prüfen",IF(AND(OR($K88=Parameter!$A$10,$K88=Parameter!$A$11),$N88=""),"Erledigungsdatum prüfen",IF(AND($K88=Parameter!$A$10,$O88=""),"Abrechnung prüfen",IF(AND($K88=Parameter!$A$11,$O88=""),"Abrechnungsdatum prüfen",IF(AND($K88&lt;&gt;Parameter!$A$8,$K88&lt;&gt;Parameter!$A$10,$K88&lt;&gt;Parameter!$A$11,$J88&lt;TODAY()),"Termin prüfen",IF(AND(OR($K88=Parameter!$A$4,$K88=Parameter!$A$5),TODAY()-$B88&gt;Parameter!$B$15),"Bearbeitung prüfen",IF(AND($K88&lt;&gt;Parameter!$A$8,$K88&lt;&gt;Parameter!$A$10,$K88&lt;&gt;Parameter!$A$11,$J88&gt;=TODAY(),$J88&lt;=TODAY()+Parameter!$B$16),"Termin naht","OK"))))))))))),"Angaben prüfen")</f>
        <v/>
      </c>
    </row>
    <row r="89" ht="22" customHeight="1">
      <c r="A89" s="17" t="n"/>
      <c r="B89" s="33" t="n"/>
      <c r="C89" s="17" t="n"/>
      <c r="D89" s="19" t="n"/>
      <c r="E89" s="19" t="n"/>
      <c r="F89" s="20" t="n"/>
      <c r="G89" s="17" t="n"/>
      <c r="H89" s="17" t="n"/>
      <c r="I89" s="19" t="n"/>
      <c r="J89" s="33" t="n"/>
      <c r="K89" s="17" t="n"/>
      <c r="L89" s="34" t="n"/>
      <c r="M89" s="36">
        <f>IFERROR(IF(OR($A89="",$F89="",$L89=""),"",ROUND($F89*$L89,2)),"")</f>
        <v/>
      </c>
      <c r="N89" s="33" t="n"/>
      <c r="O89" s="33" t="n"/>
      <c r="P89" s="26">
        <f>IFERROR(IF(OR($A89="",$B89="",$K89=""),"",IF(OR($K89=Parameter!$A$8,$K89=Parameter!$A$11),"",MAX(0,TODAY()-$B89))),"")</f>
        <v/>
      </c>
      <c r="Q89" s="27">
        <f>IFERROR(IF($A89="","",IF(OR($B89="",$C89="",$D89="",$E89="",$F89="",$G89="",$H89="",$I89="",$J89="",$K89=""),"Angaben prüfen",IF(AND(OR($K89=Parameter!$A$6,$K89=Parameter!$A$7,$K89=Parameter!$A$9,$K89=Parameter!$A$10,$K89=Parameter!$A$11),$L89=""),"Kalkulation prüfen",IF(OR(AND($N89&lt;&gt;"",$B89&lt;&gt;"",$N89&lt;$B89),AND($O89&lt;&gt;"",$N89&lt;&gt;"",$O89&lt;$N89)),"Datumsfolge prüfen",IF(AND($O89&lt;&gt;"",$N89=""),"Erledigungsdatum prüfen",IF(AND(OR($K89=Parameter!$A$10,$K89=Parameter!$A$11),$N89=""),"Erledigungsdatum prüfen",IF(AND($K89=Parameter!$A$10,$O89=""),"Abrechnung prüfen",IF(AND($K89=Parameter!$A$11,$O89=""),"Abrechnungsdatum prüfen",IF(AND($K89&lt;&gt;Parameter!$A$8,$K89&lt;&gt;Parameter!$A$10,$K89&lt;&gt;Parameter!$A$11,$J89&lt;TODAY()),"Termin prüfen",IF(AND(OR($K89=Parameter!$A$4,$K89=Parameter!$A$5),TODAY()-$B89&gt;Parameter!$B$15),"Bearbeitung prüfen",IF(AND($K89&lt;&gt;Parameter!$A$8,$K89&lt;&gt;Parameter!$A$10,$K89&lt;&gt;Parameter!$A$11,$J89&gt;=TODAY(),$J89&lt;=TODAY()+Parameter!$B$16),"Termin naht","OK"))))))))))),"Angaben prüfen")</f>
        <v/>
      </c>
    </row>
    <row r="90" ht="22" customHeight="1">
      <c r="A90" s="17" t="n"/>
      <c r="B90" s="33" t="n"/>
      <c r="C90" s="17" t="n"/>
      <c r="D90" s="19" t="n"/>
      <c r="E90" s="19" t="n"/>
      <c r="F90" s="20" t="n"/>
      <c r="G90" s="17" t="n"/>
      <c r="H90" s="17" t="n"/>
      <c r="I90" s="19" t="n"/>
      <c r="J90" s="33" t="n"/>
      <c r="K90" s="17" t="n"/>
      <c r="L90" s="34" t="n"/>
      <c r="M90" s="35">
        <f>IFERROR(IF(OR($A90="",$F90="",$L90=""),"",ROUND($F90*$L90,2)),"")</f>
        <v/>
      </c>
      <c r="N90" s="33" t="n"/>
      <c r="O90" s="33" t="n"/>
      <c r="P90" s="23">
        <f>IFERROR(IF(OR($A90="",$B90="",$K90=""),"",IF(OR($K90=Parameter!$A$8,$K90=Parameter!$A$11),"",MAX(0,TODAY()-$B90))),"")</f>
        <v/>
      </c>
      <c r="Q90" s="24">
        <f>IFERROR(IF($A90="","",IF(OR($B90="",$C90="",$D90="",$E90="",$F90="",$G90="",$H90="",$I90="",$J90="",$K90=""),"Angaben prüfen",IF(AND(OR($K90=Parameter!$A$6,$K90=Parameter!$A$7,$K90=Parameter!$A$9,$K90=Parameter!$A$10,$K90=Parameter!$A$11),$L90=""),"Kalkulation prüfen",IF(OR(AND($N90&lt;&gt;"",$B90&lt;&gt;"",$N90&lt;$B90),AND($O90&lt;&gt;"",$N90&lt;&gt;"",$O90&lt;$N90)),"Datumsfolge prüfen",IF(AND($O90&lt;&gt;"",$N90=""),"Erledigungsdatum prüfen",IF(AND(OR($K90=Parameter!$A$10,$K90=Parameter!$A$11),$N90=""),"Erledigungsdatum prüfen",IF(AND($K90=Parameter!$A$10,$O90=""),"Abrechnung prüfen",IF(AND($K90=Parameter!$A$11,$O90=""),"Abrechnungsdatum prüfen",IF(AND($K90&lt;&gt;Parameter!$A$8,$K90&lt;&gt;Parameter!$A$10,$K90&lt;&gt;Parameter!$A$11,$J90&lt;TODAY()),"Termin prüfen",IF(AND(OR($K90=Parameter!$A$4,$K90=Parameter!$A$5),TODAY()-$B90&gt;Parameter!$B$15),"Bearbeitung prüfen",IF(AND($K90&lt;&gt;Parameter!$A$8,$K90&lt;&gt;Parameter!$A$10,$K90&lt;&gt;Parameter!$A$11,$J90&gt;=TODAY(),$J90&lt;=TODAY()+Parameter!$B$16),"Termin naht","OK"))))))))))),"Angaben prüfen")</f>
        <v/>
      </c>
    </row>
    <row r="91" ht="22" customHeight="1">
      <c r="A91" s="17" t="n"/>
      <c r="B91" s="33" t="n"/>
      <c r="C91" s="17" t="n"/>
      <c r="D91" s="19" t="n"/>
      <c r="E91" s="19" t="n"/>
      <c r="F91" s="20" t="n"/>
      <c r="G91" s="17" t="n"/>
      <c r="H91" s="17" t="n"/>
      <c r="I91" s="19" t="n"/>
      <c r="J91" s="33" t="n"/>
      <c r="K91" s="17" t="n"/>
      <c r="L91" s="34" t="n"/>
      <c r="M91" s="36">
        <f>IFERROR(IF(OR($A91="",$F91="",$L91=""),"",ROUND($F91*$L91,2)),"")</f>
        <v/>
      </c>
      <c r="N91" s="33" t="n"/>
      <c r="O91" s="33" t="n"/>
      <c r="P91" s="26">
        <f>IFERROR(IF(OR($A91="",$B91="",$K91=""),"",IF(OR($K91=Parameter!$A$8,$K91=Parameter!$A$11),"",MAX(0,TODAY()-$B91))),"")</f>
        <v/>
      </c>
      <c r="Q91" s="27">
        <f>IFERROR(IF($A91="","",IF(OR($B91="",$C91="",$D91="",$E91="",$F91="",$G91="",$H91="",$I91="",$J91="",$K91=""),"Angaben prüfen",IF(AND(OR($K91=Parameter!$A$6,$K91=Parameter!$A$7,$K91=Parameter!$A$9,$K91=Parameter!$A$10,$K91=Parameter!$A$11),$L91=""),"Kalkulation prüfen",IF(OR(AND($N91&lt;&gt;"",$B91&lt;&gt;"",$N91&lt;$B91),AND($O91&lt;&gt;"",$N91&lt;&gt;"",$O91&lt;$N91)),"Datumsfolge prüfen",IF(AND($O91&lt;&gt;"",$N91=""),"Erledigungsdatum prüfen",IF(AND(OR($K91=Parameter!$A$10,$K91=Parameter!$A$11),$N91=""),"Erledigungsdatum prüfen",IF(AND($K91=Parameter!$A$10,$O91=""),"Abrechnung prüfen",IF(AND($K91=Parameter!$A$11,$O91=""),"Abrechnungsdatum prüfen",IF(AND($K91&lt;&gt;Parameter!$A$8,$K91&lt;&gt;Parameter!$A$10,$K91&lt;&gt;Parameter!$A$11,$J91&lt;TODAY()),"Termin prüfen",IF(AND(OR($K91=Parameter!$A$4,$K91=Parameter!$A$5),TODAY()-$B91&gt;Parameter!$B$15),"Bearbeitung prüfen",IF(AND($K91&lt;&gt;Parameter!$A$8,$K91&lt;&gt;Parameter!$A$10,$K91&lt;&gt;Parameter!$A$11,$J91&gt;=TODAY(),$J91&lt;=TODAY()+Parameter!$B$16),"Termin naht","OK"))))))))))),"Angaben prüfen")</f>
        <v/>
      </c>
    </row>
    <row r="92" ht="22" customHeight="1">
      <c r="A92" s="17" t="n"/>
      <c r="B92" s="33" t="n"/>
      <c r="C92" s="17" t="n"/>
      <c r="D92" s="19" t="n"/>
      <c r="E92" s="19" t="n"/>
      <c r="F92" s="20" t="n"/>
      <c r="G92" s="17" t="n"/>
      <c r="H92" s="17" t="n"/>
      <c r="I92" s="19" t="n"/>
      <c r="J92" s="33" t="n"/>
      <c r="K92" s="17" t="n"/>
      <c r="L92" s="34" t="n"/>
      <c r="M92" s="35">
        <f>IFERROR(IF(OR($A92="",$F92="",$L92=""),"",ROUND($F92*$L92,2)),"")</f>
        <v/>
      </c>
      <c r="N92" s="33" t="n"/>
      <c r="O92" s="33" t="n"/>
      <c r="P92" s="23">
        <f>IFERROR(IF(OR($A92="",$B92="",$K92=""),"",IF(OR($K92=Parameter!$A$8,$K92=Parameter!$A$11),"",MAX(0,TODAY()-$B92))),"")</f>
        <v/>
      </c>
      <c r="Q92" s="24">
        <f>IFERROR(IF($A92="","",IF(OR($B92="",$C92="",$D92="",$E92="",$F92="",$G92="",$H92="",$I92="",$J92="",$K92=""),"Angaben prüfen",IF(AND(OR($K92=Parameter!$A$6,$K92=Parameter!$A$7,$K92=Parameter!$A$9,$K92=Parameter!$A$10,$K92=Parameter!$A$11),$L92=""),"Kalkulation prüfen",IF(OR(AND($N92&lt;&gt;"",$B92&lt;&gt;"",$N92&lt;$B92),AND($O92&lt;&gt;"",$N92&lt;&gt;"",$O92&lt;$N92)),"Datumsfolge prüfen",IF(AND($O92&lt;&gt;"",$N92=""),"Erledigungsdatum prüfen",IF(AND(OR($K92=Parameter!$A$10,$K92=Parameter!$A$11),$N92=""),"Erledigungsdatum prüfen",IF(AND($K92=Parameter!$A$10,$O92=""),"Abrechnung prüfen",IF(AND($K92=Parameter!$A$11,$O92=""),"Abrechnungsdatum prüfen",IF(AND($K92&lt;&gt;Parameter!$A$8,$K92&lt;&gt;Parameter!$A$10,$K92&lt;&gt;Parameter!$A$11,$J92&lt;TODAY()),"Termin prüfen",IF(AND(OR($K92=Parameter!$A$4,$K92=Parameter!$A$5),TODAY()-$B92&gt;Parameter!$B$15),"Bearbeitung prüfen",IF(AND($K92&lt;&gt;Parameter!$A$8,$K92&lt;&gt;Parameter!$A$10,$K92&lt;&gt;Parameter!$A$11,$J92&gt;=TODAY(),$J92&lt;=TODAY()+Parameter!$B$16),"Termin naht","OK"))))))))))),"Angaben prüfen")</f>
        <v/>
      </c>
    </row>
    <row r="93" ht="22" customHeight="1">
      <c r="A93" s="17" t="n"/>
      <c r="B93" s="33" t="n"/>
      <c r="C93" s="17" t="n"/>
      <c r="D93" s="19" t="n"/>
      <c r="E93" s="19" t="n"/>
      <c r="F93" s="20" t="n"/>
      <c r="G93" s="17" t="n"/>
      <c r="H93" s="17" t="n"/>
      <c r="I93" s="19" t="n"/>
      <c r="J93" s="33" t="n"/>
      <c r="K93" s="17" t="n"/>
      <c r="L93" s="34" t="n"/>
      <c r="M93" s="36">
        <f>IFERROR(IF(OR($A93="",$F93="",$L93=""),"",ROUND($F93*$L93,2)),"")</f>
        <v/>
      </c>
      <c r="N93" s="33" t="n"/>
      <c r="O93" s="33" t="n"/>
      <c r="P93" s="26">
        <f>IFERROR(IF(OR($A93="",$B93="",$K93=""),"",IF(OR($K93=Parameter!$A$8,$K93=Parameter!$A$11),"",MAX(0,TODAY()-$B93))),"")</f>
        <v/>
      </c>
      <c r="Q93" s="27">
        <f>IFERROR(IF($A93="","",IF(OR($B93="",$C93="",$D93="",$E93="",$F93="",$G93="",$H93="",$I93="",$J93="",$K93=""),"Angaben prüfen",IF(AND(OR($K93=Parameter!$A$6,$K93=Parameter!$A$7,$K93=Parameter!$A$9,$K93=Parameter!$A$10,$K93=Parameter!$A$11),$L93=""),"Kalkulation prüfen",IF(OR(AND($N93&lt;&gt;"",$B93&lt;&gt;"",$N93&lt;$B93),AND($O93&lt;&gt;"",$N93&lt;&gt;"",$O93&lt;$N93)),"Datumsfolge prüfen",IF(AND($O93&lt;&gt;"",$N93=""),"Erledigungsdatum prüfen",IF(AND(OR($K93=Parameter!$A$10,$K93=Parameter!$A$11),$N93=""),"Erledigungsdatum prüfen",IF(AND($K93=Parameter!$A$10,$O93=""),"Abrechnung prüfen",IF(AND($K93=Parameter!$A$11,$O93=""),"Abrechnungsdatum prüfen",IF(AND($K93&lt;&gt;Parameter!$A$8,$K93&lt;&gt;Parameter!$A$10,$K93&lt;&gt;Parameter!$A$11,$J93&lt;TODAY()),"Termin prüfen",IF(AND(OR($K93=Parameter!$A$4,$K93=Parameter!$A$5),TODAY()-$B93&gt;Parameter!$B$15),"Bearbeitung prüfen",IF(AND($K93&lt;&gt;Parameter!$A$8,$K93&lt;&gt;Parameter!$A$10,$K93&lt;&gt;Parameter!$A$11,$J93&gt;=TODAY(),$J93&lt;=TODAY()+Parameter!$B$16),"Termin naht","OK"))))))))))),"Angaben prüfen")</f>
        <v/>
      </c>
    </row>
    <row r="94" ht="22" customHeight="1">
      <c r="A94" s="17" t="n"/>
      <c r="B94" s="33" t="n"/>
      <c r="C94" s="17" t="n"/>
      <c r="D94" s="19" t="n"/>
      <c r="E94" s="19" t="n"/>
      <c r="F94" s="20" t="n"/>
      <c r="G94" s="17" t="n"/>
      <c r="H94" s="17" t="n"/>
      <c r="I94" s="19" t="n"/>
      <c r="J94" s="33" t="n"/>
      <c r="K94" s="17" t="n"/>
      <c r="L94" s="34" t="n"/>
      <c r="M94" s="35">
        <f>IFERROR(IF(OR($A94="",$F94="",$L94=""),"",ROUND($F94*$L94,2)),"")</f>
        <v/>
      </c>
      <c r="N94" s="33" t="n"/>
      <c r="O94" s="33" t="n"/>
      <c r="P94" s="23">
        <f>IFERROR(IF(OR($A94="",$B94="",$K94=""),"",IF(OR($K94=Parameter!$A$8,$K94=Parameter!$A$11),"",MAX(0,TODAY()-$B94))),"")</f>
        <v/>
      </c>
      <c r="Q94" s="24">
        <f>IFERROR(IF($A94="","",IF(OR($B94="",$C94="",$D94="",$E94="",$F94="",$G94="",$H94="",$I94="",$J94="",$K94=""),"Angaben prüfen",IF(AND(OR($K94=Parameter!$A$6,$K94=Parameter!$A$7,$K94=Parameter!$A$9,$K94=Parameter!$A$10,$K94=Parameter!$A$11),$L94=""),"Kalkulation prüfen",IF(OR(AND($N94&lt;&gt;"",$B94&lt;&gt;"",$N94&lt;$B94),AND($O94&lt;&gt;"",$N94&lt;&gt;"",$O94&lt;$N94)),"Datumsfolge prüfen",IF(AND($O94&lt;&gt;"",$N94=""),"Erledigungsdatum prüfen",IF(AND(OR($K94=Parameter!$A$10,$K94=Parameter!$A$11),$N94=""),"Erledigungsdatum prüfen",IF(AND($K94=Parameter!$A$10,$O94=""),"Abrechnung prüfen",IF(AND($K94=Parameter!$A$11,$O94=""),"Abrechnungsdatum prüfen",IF(AND($K94&lt;&gt;Parameter!$A$8,$K94&lt;&gt;Parameter!$A$10,$K94&lt;&gt;Parameter!$A$11,$J94&lt;TODAY()),"Termin prüfen",IF(AND(OR($K94=Parameter!$A$4,$K94=Parameter!$A$5),TODAY()-$B94&gt;Parameter!$B$15),"Bearbeitung prüfen",IF(AND($K94&lt;&gt;Parameter!$A$8,$K94&lt;&gt;Parameter!$A$10,$K94&lt;&gt;Parameter!$A$11,$J94&gt;=TODAY(),$J94&lt;=TODAY()+Parameter!$B$16),"Termin naht","OK"))))))))))),"Angaben prüfen")</f>
        <v/>
      </c>
    </row>
    <row r="95" ht="22" customHeight="1">
      <c r="A95" s="17" t="n"/>
      <c r="B95" s="33" t="n"/>
      <c r="C95" s="17" t="n"/>
      <c r="D95" s="19" t="n"/>
      <c r="E95" s="19" t="n"/>
      <c r="F95" s="20" t="n"/>
      <c r="G95" s="17" t="n"/>
      <c r="H95" s="17" t="n"/>
      <c r="I95" s="19" t="n"/>
      <c r="J95" s="33" t="n"/>
      <c r="K95" s="17" t="n"/>
      <c r="L95" s="34" t="n"/>
      <c r="M95" s="36">
        <f>IFERROR(IF(OR($A95="",$F95="",$L95=""),"",ROUND($F95*$L95,2)),"")</f>
        <v/>
      </c>
      <c r="N95" s="33" t="n"/>
      <c r="O95" s="33" t="n"/>
      <c r="P95" s="26">
        <f>IFERROR(IF(OR($A95="",$B95="",$K95=""),"",IF(OR($K95=Parameter!$A$8,$K95=Parameter!$A$11),"",MAX(0,TODAY()-$B95))),"")</f>
        <v/>
      </c>
      <c r="Q95" s="27">
        <f>IFERROR(IF($A95="","",IF(OR($B95="",$C95="",$D95="",$E95="",$F95="",$G95="",$H95="",$I95="",$J95="",$K95=""),"Angaben prüfen",IF(AND(OR($K95=Parameter!$A$6,$K95=Parameter!$A$7,$K95=Parameter!$A$9,$K95=Parameter!$A$10,$K95=Parameter!$A$11),$L95=""),"Kalkulation prüfen",IF(OR(AND($N95&lt;&gt;"",$B95&lt;&gt;"",$N95&lt;$B95),AND($O95&lt;&gt;"",$N95&lt;&gt;"",$O95&lt;$N95)),"Datumsfolge prüfen",IF(AND($O95&lt;&gt;"",$N95=""),"Erledigungsdatum prüfen",IF(AND(OR($K95=Parameter!$A$10,$K95=Parameter!$A$11),$N95=""),"Erledigungsdatum prüfen",IF(AND($K95=Parameter!$A$10,$O95=""),"Abrechnung prüfen",IF(AND($K95=Parameter!$A$11,$O95=""),"Abrechnungsdatum prüfen",IF(AND($K95&lt;&gt;Parameter!$A$8,$K95&lt;&gt;Parameter!$A$10,$K95&lt;&gt;Parameter!$A$11,$J95&lt;TODAY()),"Termin prüfen",IF(AND(OR($K95=Parameter!$A$4,$K95=Parameter!$A$5),TODAY()-$B95&gt;Parameter!$B$15),"Bearbeitung prüfen",IF(AND($K95&lt;&gt;Parameter!$A$8,$K95&lt;&gt;Parameter!$A$10,$K95&lt;&gt;Parameter!$A$11,$J95&gt;=TODAY(),$J95&lt;=TODAY()+Parameter!$B$16),"Termin naht","OK"))))))))))),"Angaben prüfen")</f>
        <v/>
      </c>
    </row>
    <row r="96" ht="22" customHeight="1">
      <c r="A96" s="17" t="n"/>
      <c r="B96" s="33" t="n"/>
      <c r="C96" s="17" t="n"/>
      <c r="D96" s="19" t="n"/>
      <c r="E96" s="19" t="n"/>
      <c r="F96" s="20" t="n"/>
      <c r="G96" s="17" t="n"/>
      <c r="H96" s="17" t="n"/>
      <c r="I96" s="19" t="n"/>
      <c r="J96" s="33" t="n"/>
      <c r="K96" s="17" t="n"/>
      <c r="L96" s="34" t="n"/>
      <c r="M96" s="35">
        <f>IFERROR(IF(OR($A96="",$F96="",$L96=""),"",ROUND($F96*$L96,2)),"")</f>
        <v/>
      </c>
      <c r="N96" s="33" t="n"/>
      <c r="O96" s="33" t="n"/>
      <c r="P96" s="23">
        <f>IFERROR(IF(OR($A96="",$B96="",$K96=""),"",IF(OR($K96=Parameter!$A$8,$K96=Parameter!$A$11),"",MAX(0,TODAY()-$B96))),"")</f>
        <v/>
      </c>
      <c r="Q96" s="24">
        <f>IFERROR(IF($A96="","",IF(OR($B96="",$C96="",$D96="",$E96="",$F96="",$G96="",$H96="",$I96="",$J96="",$K96=""),"Angaben prüfen",IF(AND(OR($K96=Parameter!$A$6,$K96=Parameter!$A$7,$K96=Parameter!$A$9,$K96=Parameter!$A$10,$K96=Parameter!$A$11),$L96=""),"Kalkulation prüfen",IF(OR(AND($N96&lt;&gt;"",$B96&lt;&gt;"",$N96&lt;$B96),AND($O96&lt;&gt;"",$N96&lt;&gt;"",$O96&lt;$N96)),"Datumsfolge prüfen",IF(AND($O96&lt;&gt;"",$N96=""),"Erledigungsdatum prüfen",IF(AND(OR($K96=Parameter!$A$10,$K96=Parameter!$A$11),$N96=""),"Erledigungsdatum prüfen",IF(AND($K96=Parameter!$A$10,$O96=""),"Abrechnung prüfen",IF(AND($K96=Parameter!$A$11,$O96=""),"Abrechnungsdatum prüfen",IF(AND($K96&lt;&gt;Parameter!$A$8,$K96&lt;&gt;Parameter!$A$10,$K96&lt;&gt;Parameter!$A$11,$J96&lt;TODAY()),"Termin prüfen",IF(AND(OR($K96=Parameter!$A$4,$K96=Parameter!$A$5),TODAY()-$B96&gt;Parameter!$B$15),"Bearbeitung prüfen",IF(AND($K96&lt;&gt;Parameter!$A$8,$K96&lt;&gt;Parameter!$A$10,$K96&lt;&gt;Parameter!$A$11,$J96&gt;=TODAY(),$J96&lt;=TODAY()+Parameter!$B$16),"Termin naht","OK"))))))))))),"Angaben prüfen")</f>
        <v/>
      </c>
    </row>
    <row r="97" ht="22" customHeight="1">
      <c r="A97" s="17" t="n"/>
      <c r="B97" s="33" t="n"/>
      <c r="C97" s="17" t="n"/>
      <c r="D97" s="19" t="n"/>
      <c r="E97" s="19" t="n"/>
      <c r="F97" s="20" t="n"/>
      <c r="G97" s="17" t="n"/>
      <c r="H97" s="17" t="n"/>
      <c r="I97" s="19" t="n"/>
      <c r="J97" s="33" t="n"/>
      <c r="K97" s="17" t="n"/>
      <c r="L97" s="34" t="n"/>
      <c r="M97" s="36">
        <f>IFERROR(IF(OR($A97="",$F97="",$L97=""),"",ROUND($F97*$L97,2)),"")</f>
        <v/>
      </c>
      <c r="N97" s="33" t="n"/>
      <c r="O97" s="33" t="n"/>
      <c r="P97" s="26">
        <f>IFERROR(IF(OR($A97="",$B97="",$K97=""),"",IF(OR($K97=Parameter!$A$8,$K97=Parameter!$A$11),"",MAX(0,TODAY()-$B97))),"")</f>
        <v/>
      </c>
      <c r="Q97" s="27">
        <f>IFERROR(IF($A97="","",IF(OR($B97="",$C97="",$D97="",$E97="",$F97="",$G97="",$H97="",$I97="",$J97="",$K97=""),"Angaben prüfen",IF(AND(OR($K97=Parameter!$A$6,$K97=Parameter!$A$7,$K97=Parameter!$A$9,$K97=Parameter!$A$10,$K97=Parameter!$A$11),$L97=""),"Kalkulation prüfen",IF(OR(AND($N97&lt;&gt;"",$B97&lt;&gt;"",$N97&lt;$B97),AND($O97&lt;&gt;"",$N97&lt;&gt;"",$O97&lt;$N97)),"Datumsfolge prüfen",IF(AND($O97&lt;&gt;"",$N97=""),"Erledigungsdatum prüfen",IF(AND(OR($K97=Parameter!$A$10,$K97=Parameter!$A$11),$N97=""),"Erledigungsdatum prüfen",IF(AND($K97=Parameter!$A$10,$O97=""),"Abrechnung prüfen",IF(AND($K97=Parameter!$A$11,$O97=""),"Abrechnungsdatum prüfen",IF(AND($K97&lt;&gt;Parameter!$A$8,$K97&lt;&gt;Parameter!$A$10,$K97&lt;&gt;Parameter!$A$11,$J97&lt;TODAY()),"Termin prüfen",IF(AND(OR($K97=Parameter!$A$4,$K97=Parameter!$A$5),TODAY()-$B97&gt;Parameter!$B$15),"Bearbeitung prüfen",IF(AND($K97&lt;&gt;Parameter!$A$8,$K97&lt;&gt;Parameter!$A$10,$K97&lt;&gt;Parameter!$A$11,$J97&gt;=TODAY(),$J97&lt;=TODAY()+Parameter!$B$16),"Termin naht","OK"))))))))))),"Angaben prüfen")</f>
        <v/>
      </c>
    </row>
    <row r="98" ht="22" customHeight="1">
      <c r="A98" s="17" t="n"/>
      <c r="B98" s="33" t="n"/>
      <c r="C98" s="17" t="n"/>
      <c r="D98" s="19" t="n"/>
      <c r="E98" s="19" t="n"/>
      <c r="F98" s="20" t="n"/>
      <c r="G98" s="17" t="n"/>
      <c r="H98" s="17" t="n"/>
      <c r="I98" s="19" t="n"/>
      <c r="J98" s="33" t="n"/>
      <c r="K98" s="17" t="n"/>
      <c r="L98" s="34" t="n"/>
      <c r="M98" s="35">
        <f>IFERROR(IF(OR($A98="",$F98="",$L98=""),"",ROUND($F98*$L98,2)),"")</f>
        <v/>
      </c>
      <c r="N98" s="33" t="n"/>
      <c r="O98" s="33" t="n"/>
      <c r="P98" s="23">
        <f>IFERROR(IF(OR($A98="",$B98="",$K98=""),"",IF(OR($K98=Parameter!$A$8,$K98=Parameter!$A$11),"",MAX(0,TODAY()-$B98))),"")</f>
        <v/>
      </c>
      <c r="Q98" s="24">
        <f>IFERROR(IF($A98="","",IF(OR($B98="",$C98="",$D98="",$E98="",$F98="",$G98="",$H98="",$I98="",$J98="",$K98=""),"Angaben prüfen",IF(AND(OR($K98=Parameter!$A$6,$K98=Parameter!$A$7,$K98=Parameter!$A$9,$K98=Parameter!$A$10,$K98=Parameter!$A$11),$L98=""),"Kalkulation prüfen",IF(OR(AND($N98&lt;&gt;"",$B98&lt;&gt;"",$N98&lt;$B98),AND($O98&lt;&gt;"",$N98&lt;&gt;"",$O98&lt;$N98)),"Datumsfolge prüfen",IF(AND($O98&lt;&gt;"",$N98=""),"Erledigungsdatum prüfen",IF(AND(OR($K98=Parameter!$A$10,$K98=Parameter!$A$11),$N98=""),"Erledigungsdatum prüfen",IF(AND($K98=Parameter!$A$10,$O98=""),"Abrechnung prüfen",IF(AND($K98=Parameter!$A$11,$O98=""),"Abrechnungsdatum prüfen",IF(AND($K98&lt;&gt;Parameter!$A$8,$K98&lt;&gt;Parameter!$A$10,$K98&lt;&gt;Parameter!$A$11,$J98&lt;TODAY()),"Termin prüfen",IF(AND(OR($K98=Parameter!$A$4,$K98=Parameter!$A$5),TODAY()-$B98&gt;Parameter!$B$15),"Bearbeitung prüfen",IF(AND($K98&lt;&gt;Parameter!$A$8,$K98&lt;&gt;Parameter!$A$10,$K98&lt;&gt;Parameter!$A$11,$J98&gt;=TODAY(),$J98&lt;=TODAY()+Parameter!$B$16),"Termin naht","OK"))))))))))),"Angaben prüfen")</f>
        <v/>
      </c>
    </row>
    <row r="99" ht="22" customHeight="1">
      <c r="A99" s="17" t="n"/>
      <c r="B99" s="33" t="n"/>
      <c r="C99" s="17" t="n"/>
      <c r="D99" s="19" t="n"/>
      <c r="E99" s="19" t="n"/>
      <c r="F99" s="20" t="n"/>
      <c r="G99" s="17" t="n"/>
      <c r="H99" s="17" t="n"/>
      <c r="I99" s="19" t="n"/>
      <c r="J99" s="33" t="n"/>
      <c r="K99" s="17" t="n"/>
      <c r="L99" s="34" t="n"/>
      <c r="M99" s="36">
        <f>IFERROR(IF(OR($A99="",$F99="",$L99=""),"",ROUND($F99*$L99,2)),"")</f>
        <v/>
      </c>
      <c r="N99" s="33" t="n"/>
      <c r="O99" s="33" t="n"/>
      <c r="P99" s="26">
        <f>IFERROR(IF(OR($A99="",$B99="",$K99=""),"",IF(OR($K99=Parameter!$A$8,$K99=Parameter!$A$11),"",MAX(0,TODAY()-$B99))),"")</f>
        <v/>
      </c>
      <c r="Q99" s="27">
        <f>IFERROR(IF($A99="","",IF(OR($B99="",$C99="",$D99="",$E99="",$F99="",$G99="",$H99="",$I99="",$J99="",$K99=""),"Angaben prüfen",IF(AND(OR($K99=Parameter!$A$6,$K99=Parameter!$A$7,$K99=Parameter!$A$9,$K99=Parameter!$A$10,$K99=Parameter!$A$11),$L99=""),"Kalkulation prüfen",IF(OR(AND($N99&lt;&gt;"",$B99&lt;&gt;"",$N99&lt;$B99),AND($O99&lt;&gt;"",$N99&lt;&gt;"",$O99&lt;$N99)),"Datumsfolge prüfen",IF(AND($O99&lt;&gt;"",$N99=""),"Erledigungsdatum prüfen",IF(AND(OR($K99=Parameter!$A$10,$K99=Parameter!$A$11),$N99=""),"Erledigungsdatum prüfen",IF(AND($K99=Parameter!$A$10,$O99=""),"Abrechnung prüfen",IF(AND($K99=Parameter!$A$11,$O99=""),"Abrechnungsdatum prüfen",IF(AND($K99&lt;&gt;Parameter!$A$8,$K99&lt;&gt;Parameter!$A$10,$K99&lt;&gt;Parameter!$A$11,$J99&lt;TODAY()),"Termin prüfen",IF(AND(OR($K99=Parameter!$A$4,$K99=Parameter!$A$5),TODAY()-$B99&gt;Parameter!$B$15),"Bearbeitung prüfen",IF(AND($K99&lt;&gt;Parameter!$A$8,$K99&lt;&gt;Parameter!$A$10,$K99&lt;&gt;Parameter!$A$11,$J99&gt;=TODAY(),$J99&lt;=TODAY()+Parameter!$B$16),"Termin naht","OK"))))))))))),"Angaben prüfen")</f>
        <v/>
      </c>
    </row>
    <row r="100" ht="22" customHeight="1">
      <c r="A100" s="17" t="n"/>
      <c r="B100" s="33" t="n"/>
      <c r="C100" s="17" t="n"/>
      <c r="D100" s="19" t="n"/>
      <c r="E100" s="19" t="n"/>
      <c r="F100" s="20" t="n"/>
      <c r="G100" s="17" t="n"/>
      <c r="H100" s="17" t="n"/>
      <c r="I100" s="19" t="n"/>
      <c r="J100" s="33" t="n"/>
      <c r="K100" s="17" t="n"/>
      <c r="L100" s="34" t="n"/>
      <c r="M100" s="35">
        <f>IFERROR(IF(OR($A100="",$F100="",$L100=""),"",ROUND($F100*$L100,2)),"")</f>
        <v/>
      </c>
      <c r="N100" s="33" t="n"/>
      <c r="O100" s="33" t="n"/>
      <c r="P100" s="23">
        <f>IFERROR(IF(OR($A100="",$B100="",$K100=""),"",IF(OR($K100=Parameter!$A$8,$K100=Parameter!$A$11),"",MAX(0,TODAY()-$B100))),"")</f>
        <v/>
      </c>
      <c r="Q100" s="24">
        <f>IFERROR(IF($A100="","",IF(OR($B100="",$C100="",$D100="",$E100="",$F100="",$G100="",$H100="",$I100="",$J100="",$K100=""),"Angaben prüfen",IF(AND(OR($K100=Parameter!$A$6,$K100=Parameter!$A$7,$K100=Parameter!$A$9,$K100=Parameter!$A$10,$K100=Parameter!$A$11),$L100=""),"Kalkulation prüfen",IF(OR(AND($N100&lt;&gt;"",$B100&lt;&gt;"",$N100&lt;$B100),AND($O100&lt;&gt;"",$N100&lt;&gt;"",$O100&lt;$N100)),"Datumsfolge prüfen",IF(AND($O100&lt;&gt;"",$N100=""),"Erledigungsdatum prüfen",IF(AND(OR($K100=Parameter!$A$10,$K100=Parameter!$A$11),$N100=""),"Erledigungsdatum prüfen",IF(AND($K100=Parameter!$A$10,$O100=""),"Abrechnung prüfen",IF(AND($K100=Parameter!$A$11,$O100=""),"Abrechnungsdatum prüfen",IF(AND($K100&lt;&gt;Parameter!$A$8,$K100&lt;&gt;Parameter!$A$10,$K100&lt;&gt;Parameter!$A$11,$J100&lt;TODAY()),"Termin prüfen",IF(AND(OR($K100=Parameter!$A$4,$K100=Parameter!$A$5),TODAY()-$B100&gt;Parameter!$B$15),"Bearbeitung prüfen",IF(AND($K100&lt;&gt;Parameter!$A$8,$K100&lt;&gt;Parameter!$A$10,$K100&lt;&gt;Parameter!$A$11,$J100&gt;=TODAY(),$J100&lt;=TODAY()+Parameter!$B$16),"Termin naht","OK"))))))))))),"Angaben prüfen")</f>
        <v/>
      </c>
    </row>
    <row r="101" ht="22" customHeight="1">
      <c r="A101" s="17" t="n"/>
      <c r="B101" s="33" t="n"/>
      <c r="C101" s="17" t="n"/>
      <c r="D101" s="19" t="n"/>
      <c r="E101" s="19" t="n"/>
      <c r="F101" s="20" t="n"/>
      <c r="G101" s="17" t="n"/>
      <c r="H101" s="17" t="n"/>
      <c r="I101" s="19" t="n"/>
      <c r="J101" s="33" t="n"/>
      <c r="K101" s="17" t="n"/>
      <c r="L101" s="34" t="n"/>
      <c r="M101" s="36">
        <f>IFERROR(IF(OR($A101="",$F101="",$L101=""),"",ROUND($F101*$L101,2)),"")</f>
        <v/>
      </c>
      <c r="N101" s="33" t="n"/>
      <c r="O101" s="33" t="n"/>
      <c r="P101" s="26">
        <f>IFERROR(IF(OR($A101="",$B101="",$K101=""),"",IF(OR($K101=Parameter!$A$8,$K101=Parameter!$A$11),"",MAX(0,TODAY()-$B101))),"")</f>
        <v/>
      </c>
      <c r="Q101" s="27">
        <f>IFERROR(IF($A101="","",IF(OR($B101="",$C101="",$D101="",$E101="",$F101="",$G101="",$H101="",$I101="",$J101="",$K101=""),"Angaben prüfen",IF(AND(OR($K101=Parameter!$A$6,$K101=Parameter!$A$7,$K101=Parameter!$A$9,$K101=Parameter!$A$10,$K101=Parameter!$A$11),$L101=""),"Kalkulation prüfen",IF(OR(AND($N101&lt;&gt;"",$B101&lt;&gt;"",$N101&lt;$B101),AND($O101&lt;&gt;"",$N101&lt;&gt;"",$O101&lt;$N101)),"Datumsfolge prüfen",IF(AND($O101&lt;&gt;"",$N101=""),"Erledigungsdatum prüfen",IF(AND(OR($K101=Parameter!$A$10,$K101=Parameter!$A$11),$N101=""),"Erledigungsdatum prüfen",IF(AND($K101=Parameter!$A$10,$O101=""),"Abrechnung prüfen",IF(AND($K101=Parameter!$A$11,$O101=""),"Abrechnungsdatum prüfen",IF(AND($K101&lt;&gt;Parameter!$A$8,$K101&lt;&gt;Parameter!$A$10,$K101&lt;&gt;Parameter!$A$11,$J101&lt;TODAY()),"Termin prüfen",IF(AND(OR($K101=Parameter!$A$4,$K101=Parameter!$A$5),TODAY()-$B101&gt;Parameter!$B$15),"Bearbeitung prüfen",IF(AND($K101&lt;&gt;Parameter!$A$8,$K101&lt;&gt;Parameter!$A$10,$K101&lt;&gt;Parameter!$A$11,$J101&gt;=TODAY(),$J101&lt;=TODAY()+Parameter!$B$16),"Termin naht","OK"))))))))))),"Angaben prüfen")</f>
        <v/>
      </c>
    </row>
    <row r="102" ht="22" customHeight="1">
      <c r="A102" s="17" t="n"/>
      <c r="B102" s="33" t="n"/>
      <c r="C102" s="17" t="n"/>
      <c r="D102" s="19" t="n"/>
      <c r="E102" s="19" t="n"/>
      <c r="F102" s="20" t="n"/>
      <c r="G102" s="17" t="n"/>
      <c r="H102" s="17" t="n"/>
      <c r="I102" s="19" t="n"/>
      <c r="J102" s="33" t="n"/>
      <c r="K102" s="17" t="n"/>
      <c r="L102" s="34" t="n"/>
      <c r="M102" s="35">
        <f>IFERROR(IF(OR($A102="",$F102="",$L102=""),"",ROUND($F102*$L102,2)),"")</f>
        <v/>
      </c>
      <c r="N102" s="33" t="n"/>
      <c r="O102" s="33" t="n"/>
      <c r="P102" s="23">
        <f>IFERROR(IF(OR($A102="",$B102="",$K102=""),"",IF(OR($K102=Parameter!$A$8,$K102=Parameter!$A$11),"",MAX(0,TODAY()-$B102))),"")</f>
        <v/>
      </c>
      <c r="Q102" s="24">
        <f>IFERROR(IF($A102="","",IF(OR($B102="",$C102="",$D102="",$E102="",$F102="",$G102="",$H102="",$I102="",$J102="",$K102=""),"Angaben prüfen",IF(AND(OR($K102=Parameter!$A$6,$K102=Parameter!$A$7,$K102=Parameter!$A$9,$K102=Parameter!$A$10,$K102=Parameter!$A$11),$L102=""),"Kalkulation prüfen",IF(OR(AND($N102&lt;&gt;"",$B102&lt;&gt;"",$N102&lt;$B102),AND($O102&lt;&gt;"",$N102&lt;&gt;"",$O102&lt;$N102)),"Datumsfolge prüfen",IF(AND($O102&lt;&gt;"",$N102=""),"Erledigungsdatum prüfen",IF(AND(OR($K102=Parameter!$A$10,$K102=Parameter!$A$11),$N102=""),"Erledigungsdatum prüfen",IF(AND($K102=Parameter!$A$10,$O102=""),"Abrechnung prüfen",IF(AND($K102=Parameter!$A$11,$O102=""),"Abrechnungsdatum prüfen",IF(AND($K102&lt;&gt;Parameter!$A$8,$K102&lt;&gt;Parameter!$A$10,$K102&lt;&gt;Parameter!$A$11,$J102&lt;TODAY()),"Termin prüfen",IF(AND(OR($K102=Parameter!$A$4,$K102=Parameter!$A$5),TODAY()-$B102&gt;Parameter!$B$15),"Bearbeitung prüfen",IF(AND($K102&lt;&gt;Parameter!$A$8,$K102&lt;&gt;Parameter!$A$10,$K102&lt;&gt;Parameter!$A$11,$J102&gt;=TODAY(),$J102&lt;=TODAY()+Parameter!$B$16),"Termin naht","OK"))))))))))),"Angaben prüfen")</f>
        <v/>
      </c>
    </row>
    <row r="103" ht="22" customHeight="1">
      <c r="A103" s="17" t="n"/>
      <c r="B103" s="33" t="n"/>
      <c r="C103" s="17" t="n"/>
      <c r="D103" s="19" t="n"/>
      <c r="E103" s="19" t="n"/>
      <c r="F103" s="20" t="n"/>
      <c r="G103" s="17" t="n"/>
      <c r="H103" s="17" t="n"/>
      <c r="I103" s="19" t="n"/>
      <c r="J103" s="33" t="n"/>
      <c r="K103" s="17" t="n"/>
      <c r="L103" s="34" t="n"/>
      <c r="M103" s="36">
        <f>IFERROR(IF(OR($A103="",$F103="",$L103=""),"",ROUND($F103*$L103,2)),"")</f>
        <v/>
      </c>
      <c r="N103" s="33" t="n"/>
      <c r="O103" s="33" t="n"/>
      <c r="P103" s="26">
        <f>IFERROR(IF(OR($A103="",$B103="",$K103=""),"",IF(OR($K103=Parameter!$A$8,$K103=Parameter!$A$11),"",MAX(0,TODAY()-$B103))),"")</f>
        <v/>
      </c>
      <c r="Q103" s="27">
        <f>IFERROR(IF($A103="","",IF(OR($B103="",$C103="",$D103="",$E103="",$F103="",$G103="",$H103="",$I103="",$J103="",$K103=""),"Angaben prüfen",IF(AND(OR($K103=Parameter!$A$6,$K103=Parameter!$A$7,$K103=Parameter!$A$9,$K103=Parameter!$A$10,$K103=Parameter!$A$11),$L103=""),"Kalkulation prüfen",IF(OR(AND($N103&lt;&gt;"",$B103&lt;&gt;"",$N103&lt;$B103),AND($O103&lt;&gt;"",$N103&lt;&gt;"",$O103&lt;$N103)),"Datumsfolge prüfen",IF(AND($O103&lt;&gt;"",$N103=""),"Erledigungsdatum prüfen",IF(AND(OR($K103=Parameter!$A$10,$K103=Parameter!$A$11),$N103=""),"Erledigungsdatum prüfen",IF(AND($K103=Parameter!$A$10,$O103=""),"Abrechnung prüfen",IF(AND($K103=Parameter!$A$11,$O103=""),"Abrechnungsdatum prüfen",IF(AND($K103&lt;&gt;Parameter!$A$8,$K103&lt;&gt;Parameter!$A$10,$K103&lt;&gt;Parameter!$A$11,$J103&lt;TODAY()),"Termin prüfen",IF(AND(OR($K103=Parameter!$A$4,$K103=Parameter!$A$5),TODAY()-$B103&gt;Parameter!$B$15),"Bearbeitung prüfen",IF(AND($K103&lt;&gt;Parameter!$A$8,$K103&lt;&gt;Parameter!$A$10,$K103&lt;&gt;Parameter!$A$11,$J103&gt;=TODAY(),$J103&lt;=TODAY()+Parameter!$B$16),"Termin naht","OK"))))))))))),"Angaben prüfen")</f>
        <v/>
      </c>
    </row>
  </sheetData>
  <autoFilter ref="A3:Q103"/>
  <mergeCells count="1">
    <mergeCell ref="A1:Q1"/>
  </mergeCells>
  <conditionalFormatting sqref="Q4:Q103">
    <cfRule type="expression" priority="1" dxfId="0">
      <formula>AND($A4&lt;&gt;"",$Q4&lt;&gt;"",$Q4&lt;&gt;"OK")</formula>
    </cfRule>
    <cfRule type="expression" priority="2" dxfId="1">
      <formula>AND($A4&lt;&gt;"",$Q4="OK")</formula>
    </cfRule>
  </conditionalFormatting>
  <conditionalFormatting sqref="J4:J103">
    <cfRule type="expression" priority="3" dxfId="0">
      <formula>$Q4="Termin prüfen"</formula>
    </cfRule>
    <cfRule type="expression" priority="4" dxfId="0">
      <formula>$Q4="Termin naht"</formula>
    </cfRule>
  </conditionalFormatting>
  <conditionalFormatting sqref="K4:K103">
    <cfRule type="expression" priority="5" dxfId="1">
      <formula>$K4="Abgerechnet"</formula>
    </cfRule>
  </conditionalFormatting>
  <dataValidations count="4">
    <dataValidation sqref="K4:K103" showDropDown="0" showInputMessage="0" showErrorMessage="0" allowBlank="0" errorTitle="Ungültiger Status" error="Bitte einen Status aus der Auswahlliste wählen." promptTitle="Bearbeitungsstatus" prompt="Manuellen Bearbeitungsstand auswählen." type="list">
      <formula1>INDIRECT("Parameter!$A$4:$A$11")</formula1>
    </dataValidation>
    <dataValidation sqref="B4:B103 J4:J103 N4:O103" showDropDown="0" showInputMessage="0" showErrorMessage="0" allowBlank="0" errorTitle="Ungültiges Datum" error="Bitte ein gültiges Datum im zulässigen Zeitraum eingeben." promptTitle="Datum" prompt="Datum im Format TT.MM.JJJJ eingeben." type="date" operator="between">
      <formula1>DATE(YEAR(TODAY())-2,1,1)</formula1>
      <formula2>DATE(YEAR(TODAY())+5,12,31)</formula2>
    </dataValidation>
    <dataValidation sqref="F4:F103" showDropDown="0" showInputMessage="0" showErrorMessage="0" allowBlank="0" errorTitle="Ungültige Menge" error="Bitte eine positive Menge größer als null eingeben." promptTitle="Menge" prompt="Positive Menge in der angegebenen Einheit eingeben." type="decimal" operator="between">
      <formula1>0.01</formula1>
      <formula2>1000000000</formula2>
    </dataValidation>
    <dataValidation sqref="L4:L103" showDropDown="0" showInputMessage="0" showErrorMessage="0" allowBlank="0" errorTitle="Ungültiger Ansatz" error="Bitte einen nicht negativen Ansatz eingeben." promptTitle="Ansatz je Einheit" prompt="Beispielhaften Eurobetrag je Einheit eingeben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68" customWidth="1" min="2" max="2"/>
    <col width="14" customWidth="1" min="3" max="3"/>
    <col width="3" customWidth="1" min="4" max="4"/>
  </cols>
  <sheetData>
    <row r="1" ht="28" customHeight="1">
      <c r="A1" s="1" t="inlineStr">
        <is>
          <t>Parameter und stabile Statuswerte</t>
        </is>
      </c>
    </row>
    <row r="2" ht="34" customHeight="1">
      <c r="A2" s="2" t="inlineStr">
        <is>
          <t>Hinweis</t>
        </is>
      </c>
      <c r="B2" s="28" t="inlineStr">
        <is>
          <t>Grüne Zellen sind veränderbar. Änderungen an Statusbezeichnungen wirken auf Auswahlfelder und Formeln.</t>
        </is>
      </c>
    </row>
    <row r="3">
      <c r="A3" s="9" t="inlineStr">
        <is>
          <t>Statuswert</t>
        </is>
      </c>
      <c r="B3" s="9" t="inlineStr">
        <is>
          <t>Betriebliche Bedeutung</t>
        </is>
      </c>
    </row>
    <row r="4" ht="28" customHeight="1">
      <c r="A4" s="17" t="inlineStr">
        <is>
          <t>Neu</t>
        </is>
      </c>
      <c r="B4" s="24" t="inlineStr">
        <is>
          <t>Anfrage erfasst; betriebliche Prüfung steht aus.</t>
        </is>
      </c>
    </row>
    <row r="5" ht="28" customHeight="1">
      <c r="A5" s="17" t="inlineStr">
        <is>
          <t>In Prüfung</t>
        </is>
      </c>
      <c r="B5" s="27" t="inlineStr">
        <is>
          <t>Machbarkeit, Kapazität oder Ansatz wird manuell geprüft.</t>
        </is>
      </c>
    </row>
    <row r="6" ht="28" customHeight="1">
      <c r="A6" s="17" t="inlineStr">
        <is>
          <t>Angebot erstellt</t>
        </is>
      </c>
      <c r="B6" s="24" t="inlineStr">
        <is>
          <t>Kalkulationswert wurde erfasst und kann entschieden werden.</t>
        </is>
      </c>
    </row>
    <row r="7" ht="28" customHeight="1">
      <c r="A7" s="17" t="inlineStr">
        <is>
          <t>Freigegeben</t>
        </is>
      </c>
      <c r="B7" s="27" t="inlineStr">
        <is>
          <t>Leistung ist für die weitere Disposition freigegeben.</t>
        </is>
      </c>
    </row>
    <row r="8" ht="28" customHeight="1">
      <c r="A8" s="17" t="inlineStr">
        <is>
          <t>Abgelehnt</t>
        </is>
      </c>
      <c r="B8" s="24" t="inlineStr">
        <is>
          <t>Anfrage wird nicht weiterverfolgt.</t>
        </is>
      </c>
    </row>
    <row r="9" ht="28" customHeight="1">
      <c r="A9" s="17" t="inlineStr">
        <is>
          <t>In Ausführung</t>
        </is>
      </c>
      <c r="B9" s="27" t="inlineStr">
        <is>
          <t>Leistung befindet sich in der Ausführung.</t>
        </is>
      </c>
    </row>
    <row r="10" ht="28" customHeight="1">
      <c r="A10" s="17" t="inlineStr">
        <is>
          <t>Erledigt</t>
        </is>
      </c>
      <c r="B10" s="24" t="inlineStr">
        <is>
          <t>Leistung ist erledigt und noch nicht als abgerechnet markiert.</t>
        </is>
      </c>
    </row>
    <row r="11" ht="28" customHeight="1">
      <c r="A11" s="17" t="inlineStr">
        <is>
          <t>Abgerechnet</t>
        </is>
      </c>
      <c r="B11" s="27" t="inlineStr">
        <is>
          <t>Abrechnung wurde manuell als abgeschlossen dokumentiert.</t>
        </is>
      </c>
    </row>
    <row r="12"/>
    <row r="13"/>
    <row r="14">
      <c r="A14" s="9" t="inlineStr">
        <is>
          <t>Annahme</t>
        </is>
      </c>
      <c r="B14" s="9" t="inlineStr">
        <is>
          <t>Wert</t>
        </is>
      </c>
      <c r="C14" s="9" t="inlineStr">
        <is>
          <t>Einheit</t>
        </is>
      </c>
    </row>
    <row r="15" ht="24" customHeight="1">
      <c r="A15" s="12" t="inlineStr">
        <is>
          <t>Prüfschwelle Bearbeitungsalter</t>
        </is>
      </c>
      <c r="B15" s="29" t="n">
        <v>7</v>
      </c>
      <c r="C15" s="12" t="inlineStr">
        <is>
          <t>Tage</t>
        </is>
      </c>
    </row>
    <row r="16" ht="24" customHeight="1">
      <c r="A16" s="10" t="inlineStr">
        <is>
          <t>Warnfrist vor Wunschtermin</t>
        </is>
      </c>
      <c r="B16" s="29" t="n">
        <v>2</v>
      </c>
      <c r="C16" s="10" t="inlineStr">
        <is>
          <t>Tage</t>
        </is>
      </c>
    </row>
    <row r="17"/>
    <row r="18"/>
    <row r="19" ht="42" customHeight="1">
      <c r="A19" s="2" t="inlineStr">
        <is>
          <t>Abgrenzung</t>
        </is>
      </c>
      <c r="B19" s="28" t="inlineStr">
        <is>
          <t>Die Werte dienen nur der internen manuellen Prüfung. Es bestehen keine externen Verknüpfungen oder automatischen Meldungen.</t>
        </is>
      </c>
    </row>
  </sheetData>
  <autoFilter ref="A3:B11"/>
  <mergeCells count="1">
    <mergeCell ref="A1:D1"/>
  </mergeCells>
  <dataValidations count="1">
    <dataValidation sqref="B15:B16" showDropDown="0" showInputMessage="0" showErrorMessage="0" allowBlank="0" errorTitle="Ungültige Tageszahl" error="Bitte eine ganze Zahl zwischen 0 und 365 eingeben." promptTitle="Prüffrist" prompt="Ganze Anzahl Kalendertage eingeben." type="whole" operator="between">
      <formula1>0</formula1>
      <formula2>365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Zusatzleistungen Kundenanfragen Excel</dc:title>
  <dc:description xmlns:dc="http://purl.org/dc/elements/1.1/">Betriebliche Entscheidungshilfe für fiktive Kundenanfragen zu Zusatzleistungen.</dc:description>
  <dc:subject xmlns:dc="http://purl.org/dc/elements/1.1/">Verfolgung angefragter Zusatzleistungen</dc:subject>
  <dcterms:created xmlns:dcterms="http://purl.org/dc/terms/" xmlns:xsi="http://www.w3.org/2001/XMLSchema-instance" xsi:type="dcterms:W3CDTF">2026-09-10T23:28:03Z</dcterms:created>
  <dcterms:modified xmlns:dcterms="http://purl.org/dc/terms/" xmlns:xsi="http://www.w3.org/2001/XMLSchema-instance" xsi:type="dcterms:W3CDTF">2026-09-10T23:28:04+00:00Z</dcterms:modified>
</cp:coreProperties>
</file>